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-105" yWindow="90" windowWidth="9690" windowHeight="67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59" i="1" l="1"/>
  <c r="C60" i="1"/>
  <c r="C61" i="1"/>
  <c r="C62" i="1"/>
  <c r="C63" i="1"/>
  <c r="C64" i="1"/>
  <c r="C65" i="1"/>
  <c r="C66" i="1"/>
  <c r="C67" i="1"/>
  <c r="C68" i="1"/>
  <c r="B59" i="1"/>
  <c r="B60" i="1"/>
  <c r="B61" i="1"/>
  <c r="B62" i="1"/>
  <c r="B63" i="1"/>
  <c r="B64" i="1"/>
  <c r="B65" i="1"/>
  <c r="B66" i="1"/>
  <c r="B67" i="1"/>
  <c r="B68" i="1"/>
  <c r="C58" i="1" l="1"/>
  <c r="B58" i="1" l="1"/>
  <c r="G19" i="1"/>
  <c r="F19" i="1"/>
  <c r="H17" i="1" l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C19" i="1"/>
  <c r="B19" i="1" l="1"/>
  <c r="D68" i="1" l="1"/>
  <c r="E68" i="1" s="1"/>
  <c r="D64" i="1"/>
  <c r="E64" i="1" s="1"/>
  <c r="D60" i="1"/>
  <c r="E60" i="1" s="1"/>
  <c r="D65" i="1"/>
  <c r="E65" i="1" s="1"/>
  <c r="D61" i="1"/>
  <c r="E61" i="1" s="1"/>
  <c r="D67" i="1"/>
  <c r="E67" i="1" s="1"/>
  <c r="D63" i="1"/>
  <c r="E63" i="1" s="1"/>
  <c r="D59" i="1"/>
  <c r="E59" i="1" s="1"/>
  <c r="D66" i="1"/>
  <c r="E66" i="1" s="1"/>
  <c r="D62" i="1"/>
  <c r="E62" i="1" s="1"/>
  <c r="P53" i="1"/>
  <c r="K19" i="1"/>
  <c r="O53" i="1"/>
  <c r="J53" i="1"/>
  <c r="F53" i="1"/>
  <c r="B53" i="1"/>
  <c r="O36" i="1"/>
  <c r="J36" i="1"/>
  <c r="F36" i="1"/>
  <c r="B36" i="1"/>
  <c r="O19" i="1"/>
  <c r="J19" i="1"/>
  <c r="L48" i="1"/>
  <c r="M48" i="1" s="1"/>
  <c r="K53" i="1"/>
  <c r="G53" i="1"/>
  <c r="C53" i="1"/>
  <c r="P36" i="1"/>
  <c r="K36" i="1"/>
  <c r="G36" i="1"/>
  <c r="C36" i="1"/>
  <c r="P19" i="1"/>
  <c r="H41" i="1"/>
  <c r="I41" i="1" s="1"/>
  <c r="L29" i="1"/>
  <c r="M29" i="1" s="1"/>
  <c r="Q24" i="1"/>
  <c r="R24" i="1" s="1"/>
  <c r="L41" i="1"/>
  <c r="M41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L51" i="1"/>
  <c r="M51" i="1" s="1"/>
  <c r="L50" i="1"/>
  <c r="M50" i="1" s="1"/>
  <c r="L49" i="1"/>
  <c r="M49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L34" i="1"/>
  <c r="M34" i="1" s="1"/>
  <c r="L33" i="1"/>
  <c r="M33" i="1" s="1"/>
  <c r="L32" i="1"/>
  <c r="M32" i="1" s="1"/>
  <c r="L31" i="1"/>
  <c r="M31" i="1" s="1"/>
  <c r="L30" i="1"/>
  <c r="M30" i="1" s="1"/>
  <c r="L28" i="1"/>
  <c r="M28" i="1" s="1"/>
  <c r="L27" i="1"/>
  <c r="M27" i="1" s="1"/>
  <c r="L26" i="1"/>
  <c r="M26" i="1" s="1"/>
  <c r="L25" i="1"/>
  <c r="M25" i="1" s="1"/>
  <c r="L24" i="1"/>
  <c r="M24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D36" i="1" l="1"/>
  <c r="E36" i="1" s="1"/>
  <c r="Q36" i="1"/>
  <c r="R36" i="1" s="1"/>
  <c r="C70" i="1"/>
  <c r="L53" i="1"/>
  <c r="M53" i="1" s="1"/>
  <c r="D53" i="1"/>
  <c r="E53" i="1" s="1"/>
  <c r="Q53" i="1"/>
  <c r="R53" i="1" s="1"/>
  <c r="Q19" i="1"/>
  <c r="R19" i="1" s="1"/>
  <c r="B70" i="1"/>
  <c r="H53" i="1"/>
  <c r="I53" i="1" s="1"/>
  <c r="L36" i="1"/>
  <c r="M36" i="1" s="1"/>
  <c r="H36" i="1"/>
  <c r="I36" i="1" s="1"/>
  <c r="L19" i="1"/>
  <c r="M19" i="1" s="1"/>
  <c r="H19" i="1"/>
  <c r="I19" i="1" s="1"/>
  <c r="D19" i="1"/>
  <c r="E19" i="1" s="1"/>
  <c r="D58" i="1"/>
  <c r="E58" i="1" s="1"/>
  <c r="D70" i="1" l="1"/>
  <c r="E70" i="1" s="1"/>
</calcChain>
</file>

<file path=xl/sharedStrings.xml><?xml version="1.0" encoding="utf-8"?>
<sst xmlns="http://schemas.openxmlformats.org/spreadsheetml/2006/main" count="100" uniqueCount="35">
  <si>
    <t xml:space="preserve">  </t>
  </si>
  <si>
    <t>ΕΠΑΓΓΕΛΜΑΤΙΚΗ ΚΑΤΗΓ.</t>
  </si>
  <si>
    <t>ΜΕΤΑΒΟΛΗ</t>
  </si>
  <si>
    <t>ΑΡ.</t>
  </si>
  <si>
    <t>%</t>
  </si>
  <si>
    <t xml:space="preserve">       Μ Α Ρ Τ Ι Ο Σ</t>
  </si>
  <si>
    <t xml:space="preserve">  Α Π Ρ Ι Λ Ι Ο Σ</t>
  </si>
  <si>
    <t xml:space="preserve"> </t>
  </si>
  <si>
    <t>ΣΥΝΟΛΟ</t>
  </si>
  <si>
    <t xml:space="preserve">     Μ Α Ι Ο Σ </t>
  </si>
  <si>
    <t>Ι Ο Υ Ν Ι Ο Σ</t>
  </si>
  <si>
    <t>Ι Ο Υ Λ Ι Ο Σ</t>
  </si>
  <si>
    <t xml:space="preserve">  Σ Ε Π Τ Ε Μ Β Ρ Ι Ο Σ</t>
  </si>
  <si>
    <t xml:space="preserve">     Ο Κ Τ Ω Β Ρ ΙΟ Σ </t>
  </si>
  <si>
    <t xml:space="preserve">             Ν Ο Ε Μ Β Ρ Ι Ο Σ </t>
  </si>
  <si>
    <t xml:space="preserve">        Δ Ε Κ ΕΜ Β Ρ Ι Ο Σ</t>
  </si>
  <si>
    <t xml:space="preserve">   </t>
  </si>
  <si>
    <t>Πίνακας 3</t>
  </si>
  <si>
    <t xml:space="preserve">       ΜΕΣΟΣ ΟΡΟΣ 12 ΜΗΝΩΝ</t>
  </si>
  <si>
    <t>ΙΑΝΟΥΑΡΙΟΣ</t>
  </si>
  <si>
    <t>ΦΕΒΡΟΥΑΡΙΟΣ</t>
  </si>
  <si>
    <t>TABLE 5 / graphs data sheet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</si>
  <si>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</si>
  <si>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</si>
  <si>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</si>
  <si>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</si>
  <si>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</si>
  <si>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</si>
  <si>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</si>
  <si>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</si>
  <si>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Ένοπλες Δυνάμεις</t>
  </si>
  <si>
    <t>Νεοεισερχόμενοι</t>
  </si>
  <si>
    <t>Χειριστές βιομηχανικών εγκαταστάσεων, μηχανημάτων,εξοπλ.,συναρμ.</t>
  </si>
  <si>
    <t>ΣΥΓΚΡΙΤΙΚΟΣ ΠΙΝΑΚΑΣ ΕΓΓΕΓΡΑΜΜΕΝΩΝ ΑΝΕΡΓΩΝ  ΚΑΤΑ ΜΗΝΑ ΚΑΙ ΕΠΑΓΓΕΛΜΑΤΙΚΗ ΚΑΤΗΓΟΡΙΑ 2020 - 2021</t>
  </si>
  <si>
    <r>
      <t xml:space="preserve">      </t>
    </r>
    <r>
      <rPr>
        <b/>
        <sz val="9"/>
        <rFont val="Arial Greek"/>
        <family val="2"/>
        <charset val="161"/>
      </rPr>
      <t>Α Υ Γ Ο Υ Σ Τ Ο 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</si>
</sst>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0.0%"/>
  </numFmts>
  <fonts count="15" x14ac:knownFonts="1">
    <font>
      <u/>
      <sz val="10"/>
      <name val="Arial"/>
      <family val="2"/>
      <charset val="161"/>
    </font>
    <font>
      <b/>
      <sz val="8"/>
      <name val="Arial"/>
      <family val="2"/>
      <charset val="161"/>
    </font>
    <font>
      <b/>
      <sz val="8"/>
      <name val="Arial Greek"/>
      <family val="2"/>
      <charset val="161"/>
    </font>
    <font>
      <b/>
      <u/>
      <sz val="8"/>
      <name val="Arial Greek"/>
      <family val="2"/>
      <charset val="161"/>
    </font>
    <font>
      <sz val="8"/>
      <name val="Arial Greek"/>
    </font>
    <font>
      <b/>
      <u/>
      <sz val="8"/>
      <name val="Arial"/>
      <family val="2"/>
      <charset val="161"/>
    </font>
    <font>
      <u/>
      <sz val="8"/>
      <name val="Arial"/>
      <family val="2"/>
      <charset val="161"/>
    </font>
    <font>
      <b/>
      <u/>
      <sz val="9"/>
      <name val="Arial Greek"/>
      <family val="2"/>
      <charset val="161"/>
    </font>
    <font>
      <b/>
      <sz val="9"/>
      <name val="Arial Greek"/>
      <family val="2"/>
      <charset val="161"/>
    </font>
    <font>
      <b/>
      <sz val="9"/>
      <name val="Arial"/>
      <family val="2"/>
      <charset val="161"/>
    </font>
    <font>
      <b/>
      <u/>
      <sz val="9"/>
      <name val="Arial"/>
      <family val="2"/>
      <charset val="161"/>
    </font>
    <font>
      <sz val="9"/>
      <name val="Arial"/>
      <family val="2"/>
    </font>
    <font>
      <b/>
      <sz val="9"/>
      <name val="Arial Greek"/>
      <charset val="161"/>
    </font>
    <font>
      <sz val="9"/>
      <name val="Arial"/>
      <family val="2"/>
      <charset val="161"/>
    </font>
    <font>
      <sz val="9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6" xfId="0" quotePrefix="1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7" xfId="0" applyFont="1" applyBorder="1"/>
    <xf numFmtId="0" fontId="5" fillId="0" borderId="8" xfId="0" applyFont="1" applyBorder="1"/>
    <xf numFmtId="0" fontId="6" fillId="0" borderId="0" xfId="0" applyFont="1" applyBorder="1" applyAlignment="1"/>
    <xf numFmtId="0" fontId="6" fillId="0" borderId="0" xfId="0" applyFont="1" applyAlignment="1"/>
    <xf numFmtId="0" fontId="7" fillId="0" borderId="0" xfId="0" quotePrefix="1" applyFont="1" applyAlignment="1">
      <alignment horizontal="left"/>
    </xf>
    <xf numFmtId="0" fontId="8" fillId="0" borderId="0" xfId="0" quotePrefix="1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8" fillId="0" borderId="5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4" xfId="0" applyFont="1" applyBorder="1" applyAlignment="1">
      <alignment horizontal="center"/>
    </xf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8" fillId="0" borderId="0" xfId="0" quotePrefix="1" applyFont="1" applyBorder="1" applyAlignment="1">
      <alignment horizontal="left"/>
    </xf>
    <xf numFmtId="0" fontId="8" fillId="0" borderId="0" xfId="0" applyFont="1" applyBorder="1"/>
    <xf numFmtId="0" fontId="9" fillId="0" borderId="4" xfId="0" applyFont="1" applyBorder="1"/>
    <xf numFmtId="0" fontId="9" fillId="3" borderId="9" xfId="0" applyFont="1" applyFill="1" applyBorder="1"/>
    <xf numFmtId="0" fontId="13" fillId="0" borderId="9" xfId="0" applyNumberFormat="1" applyFont="1" applyBorder="1"/>
    <xf numFmtId="3" fontId="14" fillId="0" borderId="0" xfId="0" applyNumberFormat="1" applyFont="1" applyBorder="1"/>
    <xf numFmtId="9" fontId="8" fillId="0" borderId="0" xfId="0" applyNumberFormat="1" applyFont="1" applyBorder="1"/>
    <xf numFmtId="3" fontId="8" fillId="0" borderId="0" xfId="0" applyNumberFormat="1" applyFont="1" applyBorder="1"/>
    <xf numFmtId="9" fontId="8" fillId="0" borderId="4" xfId="0" applyNumberFormat="1" applyFont="1" applyBorder="1"/>
    <xf numFmtId="0" fontId="9" fillId="4" borderId="9" xfId="0" applyFont="1" applyFill="1" applyBorder="1"/>
    <xf numFmtId="0" fontId="9" fillId="0" borderId="9" xfId="0" applyFont="1" applyBorder="1"/>
    <xf numFmtId="0" fontId="9" fillId="0" borderId="9" xfId="0" applyFont="1" applyBorder="1" applyAlignment="1">
      <alignment horizontal="left"/>
    </xf>
    <xf numFmtId="165" fontId="8" fillId="0" borderId="0" xfId="0" applyNumberFormat="1" applyFont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13" fillId="0" borderId="9" xfId="0" applyFont="1" applyBorder="1"/>
    <xf numFmtId="0" fontId="13" fillId="0" borderId="9" xfId="0" applyNumberFormat="1" applyFont="1" applyFill="1" applyBorder="1"/>
    <xf numFmtId="0" fontId="13" fillId="5" borderId="9" xfId="0" applyNumberFormat="1" applyFont="1" applyFill="1" applyBorder="1"/>
    <xf numFmtId="0" fontId="7" fillId="0" borderId="4" xfId="0" applyFont="1" applyBorder="1"/>
    <xf numFmtId="0" fontId="7" fillId="0" borderId="0" xfId="0" applyFont="1" applyBorder="1"/>
    <xf numFmtId="0" fontId="8" fillId="0" borderId="5" xfId="0" quotePrefix="1" applyFont="1" applyBorder="1" applyAlignment="1">
      <alignment horizontal="left"/>
    </xf>
    <xf numFmtId="165" fontId="7" fillId="0" borderId="0" xfId="0" applyNumberFormat="1" applyFont="1" applyBorder="1"/>
    <xf numFmtId="0" fontId="10" fillId="0" borderId="5" xfId="0" applyFont="1" applyBorder="1"/>
    <xf numFmtId="0" fontId="8" fillId="0" borderId="0" xfId="0" quotePrefix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4" xfId="0" applyFont="1" applyBorder="1"/>
    <xf numFmtId="9" fontId="8" fillId="0" borderId="4" xfId="0" applyNumberFormat="1" applyFont="1" applyBorder="1" applyAlignment="1">
      <alignment horizontal="right"/>
    </xf>
    <xf numFmtId="3" fontId="8" fillId="0" borderId="9" xfId="0" applyNumberFormat="1" applyFont="1" applyBorder="1"/>
    <xf numFmtId="164" fontId="8" fillId="2" borderId="0" xfId="0" applyNumberFormat="1" applyFont="1" applyFill="1" applyBorder="1" applyAlignment="1">
      <alignment horizontal="center"/>
    </xf>
    <xf numFmtId="0" fontId="10" fillId="0" borderId="0" xfId="0" applyFont="1" applyBorder="1"/>
    <xf numFmtId="0" fontId="10" fillId="0" borderId="4" xfId="0" applyFont="1" applyBorder="1"/>
    <xf numFmtId="0" fontId="12" fillId="0" borderId="0" xfId="0" applyFont="1" applyBorder="1"/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6" fillId="0" borderId="2" xfId="0" applyFont="1" applyBorder="1" applyAlignment="1"/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showGridLines="0" tabSelected="1" topLeftCell="A37" workbookViewId="0">
      <selection activeCell="O62" sqref="O62"/>
    </sheetView>
  </sheetViews>
  <sheetFormatPr defaultColWidth="9.140625" defaultRowHeight="11.25" x14ac:dyDescent="0.2"/>
  <cols>
    <col min="1" max="1" width="46" style="16" customWidth="1"/>
    <col min="2" max="2" width="6.85546875" style="16" customWidth="1"/>
    <col min="3" max="3" width="6.140625" style="16" customWidth="1"/>
    <col min="4" max="4" width="7.140625" style="16" customWidth="1"/>
    <col min="5" max="5" width="7" style="16" customWidth="1"/>
    <col min="6" max="6" width="6.7109375" style="16" customWidth="1"/>
    <col min="7" max="7" width="7" style="16" customWidth="1"/>
    <col min="8" max="8" width="6.7109375" style="16" customWidth="1"/>
    <col min="9" max="9" width="6.5703125" style="16" customWidth="1"/>
    <col min="10" max="11" width="6.140625" style="16" customWidth="1"/>
    <col min="12" max="12" width="6.7109375" style="16" customWidth="1"/>
    <col min="13" max="13" width="6.42578125" style="16" customWidth="1"/>
    <col min="14" max="14" width="1.7109375" style="16" hidden="1" customWidth="1"/>
    <col min="15" max="15" width="6.85546875" style="16" customWidth="1"/>
    <col min="16" max="17" width="7.28515625" style="16" customWidth="1"/>
    <col min="18" max="18" width="6.7109375" style="16" customWidth="1"/>
    <col min="19" max="21" width="5.7109375" style="16" customWidth="1"/>
    <col min="22" max="22" width="4.7109375" style="16" customWidth="1"/>
    <col min="23" max="16384" width="9.140625" style="16"/>
  </cols>
  <sheetData>
    <row r="1" spans="1:21" ht="12" x14ac:dyDescent="0.2">
      <c r="A1" s="21" t="s">
        <v>17</v>
      </c>
      <c r="B1" s="22" t="s">
        <v>33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24"/>
    </row>
    <row r="2" spans="1:21" s="1" customFormat="1" ht="12.75" thickBot="1" x14ac:dyDescent="0.25">
      <c r="A2" s="25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" t="s">
        <v>0</v>
      </c>
    </row>
    <row r="3" spans="1:21" s="1" customFormat="1" ht="12" x14ac:dyDescent="0.2">
      <c r="A3" s="26" t="s">
        <v>1</v>
      </c>
      <c r="B3" s="27">
        <v>2020</v>
      </c>
      <c r="C3" s="27">
        <v>2021</v>
      </c>
      <c r="D3" s="28" t="s">
        <v>2</v>
      </c>
      <c r="E3" s="29"/>
      <c r="F3" s="27">
        <v>2020</v>
      </c>
      <c r="G3" s="27">
        <v>2021</v>
      </c>
      <c r="H3" s="28" t="s">
        <v>2</v>
      </c>
      <c r="I3" s="29"/>
      <c r="J3" s="27">
        <v>2020</v>
      </c>
      <c r="K3" s="27">
        <v>2021</v>
      </c>
      <c r="L3" s="28" t="s">
        <v>2</v>
      </c>
      <c r="M3" s="29"/>
      <c r="N3" s="29"/>
      <c r="O3" s="27">
        <v>2020</v>
      </c>
      <c r="P3" s="27">
        <v>2021</v>
      </c>
      <c r="Q3" s="28" t="s">
        <v>2</v>
      </c>
      <c r="R3" s="30"/>
    </row>
    <row r="4" spans="1:21" s="1" customFormat="1" ht="12.75" thickBot="1" x14ac:dyDescent="0.25">
      <c r="A4" s="31"/>
      <c r="B4" s="32"/>
      <c r="C4" s="32"/>
      <c r="D4" s="32" t="s">
        <v>3</v>
      </c>
      <c r="E4" s="32" t="s">
        <v>4</v>
      </c>
      <c r="F4" s="32"/>
      <c r="G4" s="32"/>
      <c r="H4" s="32" t="s">
        <v>3</v>
      </c>
      <c r="I4" s="32" t="s">
        <v>4</v>
      </c>
      <c r="J4" s="32"/>
      <c r="K4" s="32"/>
      <c r="L4" s="32" t="s">
        <v>3</v>
      </c>
      <c r="M4" s="32" t="s">
        <v>4</v>
      </c>
      <c r="N4" s="33"/>
      <c r="O4" s="32"/>
      <c r="P4" s="32"/>
      <c r="Q4" s="32" t="s">
        <v>3</v>
      </c>
      <c r="R4" s="34" t="s">
        <v>4</v>
      </c>
    </row>
    <row r="5" spans="1:21" s="1" customFormat="1" ht="12" x14ac:dyDescent="0.2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  <c r="U5" s="2"/>
    </row>
    <row r="6" spans="1:21" s="1" customFormat="1" ht="12" x14ac:dyDescent="0.2">
      <c r="A6" s="31"/>
      <c r="B6" s="33" t="s">
        <v>19</v>
      </c>
      <c r="C6" s="33"/>
      <c r="D6" s="33"/>
      <c r="E6" s="33"/>
      <c r="F6" s="33" t="s">
        <v>20</v>
      </c>
      <c r="G6" s="33"/>
      <c r="H6" s="33"/>
      <c r="I6" s="33"/>
      <c r="J6" s="38" t="s">
        <v>5</v>
      </c>
      <c r="K6" s="38"/>
      <c r="L6" s="33"/>
      <c r="M6" s="33"/>
      <c r="N6" s="39"/>
      <c r="O6" s="38" t="s">
        <v>6</v>
      </c>
      <c r="P6" s="38"/>
      <c r="Q6" s="39"/>
      <c r="R6" s="40"/>
    </row>
    <row r="7" spans="1:21" s="1" customFormat="1" ht="12" x14ac:dyDescent="0.2">
      <c r="A7" s="41" t="s">
        <v>22</v>
      </c>
      <c r="B7" s="42">
        <v>857</v>
      </c>
      <c r="C7" s="42">
        <v>1229</v>
      </c>
      <c r="D7" s="43">
        <f t="shared" ref="D7:D17" si="0">C7-B7</f>
        <v>372</v>
      </c>
      <c r="E7" s="44">
        <f t="shared" ref="E7:E17" si="1">D7/B7</f>
        <v>0.43407234539089851</v>
      </c>
      <c r="F7" s="42">
        <v>856</v>
      </c>
      <c r="G7" s="42">
        <v>1232</v>
      </c>
      <c r="H7" s="45">
        <f t="shared" ref="H7:H17" si="2">G7-F7</f>
        <v>376</v>
      </c>
      <c r="I7" s="44">
        <f t="shared" ref="I7:I17" si="3">H7/F7</f>
        <v>0.43925233644859812</v>
      </c>
      <c r="J7" s="42">
        <v>909</v>
      </c>
      <c r="K7" s="42">
        <v>1253</v>
      </c>
      <c r="L7" s="45">
        <f t="shared" ref="L7:L17" si="4">K7-J7</f>
        <v>344</v>
      </c>
      <c r="M7" s="44">
        <f t="shared" ref="M7:M17" si="5">L7/J7</f>
        <v>0.37843784378437845</v>
      </c>
      <c r="N7" s="39"/>
      <c r="O7" s="42">
        <v>997</v>
      </c>
      <c r="P7" s="42">
        <v>1240</v>
      </c>
      <c r="Q7" s="45">
        <f t="shared" ref="Q7:Q17" si="6">P7-O7</f>
        <v>243</v>
      </c>
      <c r="R7" s="46">
        <f t="shared" ref="R7:R17" si="7">Q7/O7</f>
        <v>0.24373119358074222</v>
      </c>
      <c r="S7" s="16"/>
    </row>
    <row r="8" spans="1:21" s="1" customFormat="1" ht="12" x14ac:dyDescent="0.2">
      <c r="A8" s="47" t="s">
        <v>23</v>
      </c>
      <c r="B8" s="42">
        <v>1702</v>
      </c>
      <c r="C8" s="42">
        <v>3018</v>
      </c>
      <c r="D8" s="43">
        <f t="shared" si="0"/>
        <v>1316</v>
      </c>
      <c r="E8" s="44">
        <f t="shared" si="1"/>
        <v>0.7732079905992949</v>
      </c>
      <c r="F8" s="42">
        <v>1728</v>
      </c>
      <c r="G8" s="42">
        <v>3009</v>
      </c>
      <c r="H8" s="45">
        <f t="shared" si="2"/>
        <v>1281</v>
      </c>
      <c r="I8" s="44">
        <f t="shared" si="3"/>
        <v>0.74131944444444442</v>
      </c>
      <c r="J8" s="42">
        <v>1918</v>
      </c>
      <c r="K8" s="42">
        <v>2979</v>
      </c>
      <c r="L8" s="45">
        <f t="shared" si="4"/>
        <v>1061</v>
      </c>
      <c r="M8" s="44">
        <f t="shared" si="5"/>
        <v>0.55318039624608972</v>
      </c>
      <c r="N8" s="39"/>
      <c r="O8" s="42">
        <v>2246</v>
      </c>
      <c r="P8" s="42">
        <v>3016</v>
      </c>
      <c r="Q8" s="45">
        <f t="shared" si="6"/>
        <v>770</v>
      </c>
      <c r="R8" s="46">
        <f t="shared" si="7"/>
        <v>0.34283170080142478</v>
      </c>
    </row>
    <row r="9" spans="1:21" s="1" customFormat="1" ht="12" x14ac:dyDescent="0.2">
      <c r="A9" s="47" t="s">
        <v>24</v>
      </c>
      <c r="B9" s="42">
        <v>1227</v>
      </c>
      <c r="C9" s="42">
        <v>1735</v>
      </c>
      <c r="D9" s="43">
        <f t="shared" si="0"/>
        <v>508</v>
      </c>
      <c r="E9" s="44">
        <f t="shared" si="1"/>
        <v>0.41401792991035047</v>
      </c>
      <c r="F9" s="42">
        <v>1204</v>
      </c>
      <c r="G9" s="42">
        <v>1770</v>
      </c>
      <c r="H9" s="45">
        <f t="shared" si="2"/>
        <v>566</v>
      </c>
      <c r="I9" s="44">
        <f t="shared" si="3"/>
        <v>0.4700996677740864</v>
      </c>
      <c r="J9" s="42">
        <v>1288</v>
      </c>
      <c r="K9" s="42">
        <v>1751</v>
      </c>
      <c r="L9" s="45">
        <f t="shared" si="4"/>
        <v>463</v>
      </c>
      <c r="M9" s="44">
        <f t="shared" si="5"/>
        <v>0.35947204968944102</v>
      </c>
      <c r="N9" s="39"/>
      <c r="O9" s="42">
        <v>1432</v>
      </c>
      <c r="P9" s="42">
        <v>1733</v>
      </c>
      <c r="Q9" s="45">
        <f t="shared" si="6"/>
        <v>301</v>
      </c>
      <c r="R9" s="46">
        <f t="shared" si="7"/>
        <v>0.21019553072625699</v>
      </c>
    </row>
    <row r="10" spans="1:21" s="1" customFormat="1" ht="12" x14ac:dyDescent="0.2">
      <c r="A10" s="48" t="s">
        <v>25</v>
      </c>
      <c r="B10" s="42">
        <v>3980</v>
      </c>
      <c r="C10" s="42">
        <v>5289</v>
      </c>
      <c r="D10" s="43">
        <f t="shared" si="0"/>
        <v>1309</v>
      </c>
      <c r="E10" s="44">
        <f t="shared" si="1"/>
        <v>0.32889447236180902</v>
      </c>
      <c r="F10" s="42">
        <v>3859</v>
      </c>
      <c r="G10" s="42">
        <v>5345</v>
      </c>
      <c r="H10" s="45">
        <f t="shared" si="2"/>
        <v>1486</v>
      </c>
      <c r="I10" s="44">
        <f t="shared" si="3"/>
        <v>0.3850738533298782</v>
      </c>
      <c r="J10" s="42">
        <v>4001</v>
      </c>
      <c r="K10" s="42">
        <v>5349</v>
      </c>
      <c r="L10" s="45">
        <f t="shared" si="4"/>
        <v>1348</v>
      </c>
      <c r="M10" s="44">
        <f t="shared" si="5"/>
        <v>0.33691577105723569</v>
      </c>
      <c r="N10" s="39"/>
      <c r="O10" s="42">
        <v>4325</v>
      </c>
      <c r="P10" s="42">
        <v>5271</v>
      </c>
      <c r="Q10" s="45">
        <f t="shared" si="6"/>
        <v>946</v>
      </c>
      <c r="R10" s="46">
        <f t="shared" si="7"/>
        <v>0.21872832369942197</v>
      </c>
    </row>
    <row r="11" spans="1:21" s="1" customFormat="1" ht="12" x14ac:dyDescent="0.2">
      <c r="A11" s="48" t="s">
        <v>26</v>
      </c>
      <c r="B11" s="42">
        <v>8556</v>
      </c>
      <c r="C11" s="42">
        <v>9212</v>
      </c>
      <c r="D11" s="43">
        <f t="shared" si="0"/>
        <v>656</v>
      </c>
      <c r="E11" s="44">
        <f t="shared" si="1"/>
        <v>7.6671341748480601E-2</v>
      </c>
      <c r="F11" s="42">
        <v>8305</v>
      </c>
      <c r="G11" s="42">
        <v>9330</v>
      </c>
      <c r="H11" s="45">
        <f t="shared" si="2"/>
        <v>1025</v>
      </c>
      <c r="I11" s="44">
        <f t="shared" si="3"/>
        <v>0.12341962673088501</v>
      </c>
      <c r="J11" s="42">
        <v>8454</v>
      </c>
      <c r="K11" s="42">
        <v>9340</v>
      </c>
      <c r="L11" s="45">
        <f t="shared" si="4"/>
        <v>886</v>
      </c>
      <c r="M11" s="44">
        <f t="shared" si="5"/>
        <v>0.10480246037378756</v>
      </c>
      <c r="N11" s="39"/>
      <c r="O11" s="42">
        <v>9159</v>
      </c>
      <c r="P11" s="42">
        <v>8931</v>
      </c>
      <c r="Q11" s="45">
        <f t="shared" si="6"/>
        <v>-228</v>
      </c>
      <c r="R11" s="46">
        <f t="shared" si="7"/>
        <v>-2.4893547330494595E-2</v>
      </c>
    </row>
    <row r="12" spans="1:21" s="1" customFormat="1" ht="12" x14ac:dyDescent="0.2">
      <c r="A12" s="48" t="s">
        <v>27</v>
      </c>
      <c r="B12" s="42">
        <v>61</v>
      </c>
      <c r="C12" s="42">
        <v>83</v>
      </c>
      <c r="D12" s="43">
        <f t="shared" si="0"/>
        <v>22</v>
      </c>
      <c r="E12" s="44">
        <f t="shared" si="1"/>
        <v>0.36065573770491804</v>
      </c>
      <c r="F12" s="42">
        <v>52</v>
      </c>
      <c r="G12" s="42">
        <v>82</v>
      </c>
      <c r="H12" s="45">
        <f t="shared" si="2"/>
        <v>30</v>
      </c>
      <c r="I12" s="44">
        <f t="shared" si="3"/>
        <v>0.57692307692307687</v>
      </c>
      <c r="J12" s="42">
        <v>54</v>
      </c>
      <c r="K12" s="42">
        <v>79</v>
      </c>
      <c r="L12" s="45">
        <f t="shared" si="4"/>
        <v>25</v>
      </c>
      <c r="M12" s="44">
        <f t="shared" si="5"/>
        <v>0.46296296296296297</v>
      </c>
      <c r="N12" s="39"/>
      <c r="O12" s="42">
        <v>61</v>
      </c>
      <c r="P12" s="42">
        <v>80</v>
      </c>
      <c r="Q12" s="45">
        <f t="shared" si="6"/>
        <v>19</v>
      </c>
      <c r="R12" s="46">
        <f t="shared" si="7"/>
        <v>0.31147540983606559</v>
      </c>
    </row>
    <row r="13" spans="1:21" s="1" customFormat="1" ht="12" x14ac:dyDescent="0.2">
      <c r="A13" s="48" t="s">
        <v>28</v>
      </c>
      <c r="B13" s="42">
        <v>1179</v>
      </c>
      <c r="C13" s="42">
        <v>1736</v>
      </c>
      <c r="D13" s="43">
        <f t="shared" si="0"/>
        <v>557</v>
      </c>
      <c r="E13" s="44">
        <f t="shared" si="1"/>
        <v>0.4724342663273961</v>
      </c>
      <c r="F13" s="42">
        <v>1145</v>
      </c>
      <c r="G13" s="42">
        <v>1804</v>
      </c>
      <c r="H13" s="45">
        <f t="shared" si="2"/>
        <v>659</v>
      </c>
      <c r="I13" s="44">
        <f t="shared" si="3"/>
        <v>0.57554585152838433</v>
      </c>
      <c r="J13" s="42">
        <v>1258</v>
      </c>
      <c r="K13" s="42">
        <v>1817</v>
      </c>
      <c r="L13" s="45">
        <f t="shared" si="4"/>
        <v>559</v>
      </c>
      <c r="M13" s="44">
        <f t="shared" si="5"/>
        <v>0.44435612082670906</v>
      </c>
      <c r="N13" s="39"/>
      <c r="O13" s="42">
        <v>1405</v>
      </c>
      <c r="P13" s="42">
        <v>1805</v>
      </c>
      <c r="Q13" s="45">
        <f t="shared" si="6"/>
        <v>400</v>
      </c>
      <c r="R13" s="46">
        <f t="shared" si="7"/>
        <v>0.28469750889679718</v>
      </c>
    </row>
    <row r="14" spans="1:21" s="1" customFormat="1" ht="12" x14ac:dyDescent="0.2">
      <c r="A14" s="48" t="s">
        <v>32</v>
      </c>
      <c r="B14" s="42">
        <v>1033</v>
      </c>
      <c r="C14" s="42">
        <v>1017</v>
      </c>
      <c r="D14" s="43">
        <f t="shared" si="0"/>
        <v>-16</v>
      </c>
      <c r="E14" s="44">
        <f t="shared" si="1"/>
        <v>-1.5488867376573089E-2</v>
      </c>
      <c r="F14" s="42">
        <v>1012</v>
      </c>
      <c r="G14" s="42">
        <v>1040</v>
      </c>
      <c r="H14" s="45">
        <f t="shared" si="2"/>
        <v>28</v>
      </c>
      <c r="I14" s="44">
        <f t="shared" si="3"/>
        <v>2.766798418972332E-2</v>
      </c>
      <c r="J14" s="42">
        <v>1033</v>
      </c>
      <c r="K14" s="42">
        <v>1061</v>
      </c>
      <c r="L14" s="45">
        <f t="shared" si="4"/>
        <v>28</v>
      </c>
      <c r="M14" s="44">
        <f t="shared" si="5"/>
        <v>2.7105517909002903E-2</v>
      </c>
      <c r="N14" s="39"/>
      <c r="O14" s="42">
        <v>1116</v>
      </c>
      <c r="P14" s="42">
        <v>1040</v>
      </c>
      <c r="Q14" s="45">
        <f t="shared" si="6"/>
        <v>-76</v>
      </c>
      <c r="R14" s="46">
        <f t="shared" si="7"/>
        <v>-6.8100358422939072E-2</v>
      </c>
    </row>
    <row r="15" spans="1:21" s="1" customFormat="1" ht="12" x14ac:dyDescent="0.2">
      <c r="A15" s="48" t="s">
        <v>29</v>
      </c>
      <c r="B15" s="42">
        <v>6279</v>
      </c>
      <c r="C15" s="42">
        <v>6590</v>
      </c>
      <c r="D15" s="43">
        <f t="shared" si="0"/>
        <v>311</v>
      </c>
      <c r="E15" s="44">
        <f t="shared" si="1"/>
        <v>4.9530179964962576E-2</v>
      </c>
      <c r="F15" s="42">
        <v>6104</v>
      </c>
      <c r="G15" s="42">
        <v>6683</v>
      </c>
      <c r="H15" s="45">
        <f t="shared" si="2"/>
        <v>579</v>
      </c>
      <c r="I15" s="44">
        <f t="shared" si="3"/>
        <v>9.4855832241153348E-2</v>
      </c>
      <c r="J15" s="42">
        <v>6062</v>
      </c>
      <c r="K15" s="42">
        <v>6741</v>
      </c>
      <c r="L15" s="45">
        <f t="shared" si="4"/>
        <v>679</v>
      </c>
      <c r="M15" s="44">
        <f t="shared" si="5"/>
        <v>0.11200923787528869</v>
      </c>
      <c r="N15" s="39"/>
      <c r="O15" s="42">
        <v>6433</v>
      </c>
      <c r="P15" s="42">
        <v>6540</v>
      </c>
      <c r="Q15" s="45">
        <f t="shared" si="6"/>
        <v>107</v>
      </c>
      <c r="R15" s="46">
        <f t="shared" si="7"/>
        <v>1.6632986165086273E-2</v>
      </c>
    </row>
    <row r="16" spans="1:21" s="1" customFormat="1" ht="12" x14ac:dyDescent="0.2">
      <c r="A16" s="49" t="s">
        <v>30</v>
      </c>
      <c r="B16" s="42">
        <v>46</v>
      </c>
      <c r="C16" s="42">
        <v>81</v>
      </c>
      <c r="D16" s="43">
        <f t="shared" si="0"/>
        <v>35</v>
      </c>
      <c r="E16" s="44">
        <f t="shared" si="1"/>
        <v>0.76086956521739135</v>
      </c>
      <c r="F16" s="42">
        <v>41</v>
      </c>
      <c r="G16" s="42">
        <v>81</v>
      </c>
      <c r="H16" s="45">
        <f t="shared" si="2"/>
        <v>40</v>
      </c>
      <c r="I16" s="44">
        <f t="shared" si="3"/>
        <v>0.97560975609756095</v>
      </c>
      <c r="J16" s="42">
        <v>44</v>
      </c>
      <c r="K16" s="42">
        <v>86</v>
      </c>
      <c r="L16" s="45">
        <f t="shared" si="4"/>
        <v>42</v>
      </c>
      <c r="M16" s="44">
        <f t="shared" si="5"/>
        <v>0.95454545454545459</v>
      </c>
      <c r="N16" s="39"/>
      <c r="O16" s="42">
        <v>49</v>
      </c>
      <c r="P16" s="42">
        <v>86</v>
      </c>
      <c r="Q16" s="45">
        <f t="shared" si="6"/>
        <v>37</v>
      </c>
      <c r="R16" s="46">
        <f t="shared" si="7"/>
        <v>0.75510204081632648</v>
      </c>
    </row>
    <row r="17" spans="1:18" s="1" customFormat="1" ht="12" x14ac:dyDescent="0.2">
      <c r="A17" s="49" t="s">
        <v>31</v>
      </c>
      <c r="B17" s="42">
        <v>1294</v>
      </c>
      <c r="C17" s="42">
        <v>2343</v>
      </c>
      <c r="D17" s="43">
        <f t="shared" si="0"/>
        <v>1049</v>
      </c>
      <c r="E17" s="44">
        <f t="shared" si="1"/>
        <v>0.81066460587326117</v>
      </c>
      <c r="F17" s="42">
        <v>1314</v>
      </c>
      <c r="G17" s="42">
        <v>2413</v>
      </c>
      <c r="H17" s="45">
        <f t="shared" si="2"/>
        <v>1099</v>
      </c>
      <c r="I17" s="44">
        <f t="shared" si="3"/>
        <v>0.83637747336377477</v>
      </c>
      <c r="J17" s="42">
        <v>1332</v>
      </c>
      <c r="K17" s="42">
        <v>2477</v>
      </c>
      <c r="L17" s="45">
        <f t="shared" si="4"/>
        <v>1145</v>
      </c>
      <c r="M17" s="44">
        <f t="shared" si="5"/>
        <v>0.85960960960960964</v>
      </c>
      <c r="N17" s="39"/>
      <c r="O17" s="42">
        <v>1368</v>
      </c>
      <c r="P17" s="42">
        <v>2444</v>
      </c>
      <c r="Q17" s="45">
        <f t="shared" si="6"/>
        <v>1076</v>
      </c>
      <c r="R17" s="46">
        <f t="shared" si="7"/>
        <v>0.78654970760233922</v>
      </c>
    </row>
    <row r="18" spans="1:18" s="1" customFormat="1" ht="12" x14ac:dyDescent="0.2">
      <c r="A18" s="31"/>
      <c r="B18" s="45"/>
      <c r="C18" s="45"/>
      <c r="D18" s="45" t="s">
        <v>7</v>
      </c>
      <c r="E18" s="44" t="s">
        <v>7</v>
      </c>
      <c r="F18" s="45"/>
      <c r="G18" s="45"/>
      <c r="H18" s="45" t="s">
        <v>7</v>
      </c>
      <c r="I18" s="44" t="s">
        <v>7</v>
      </c>
      <c r="J18" s="45"/>
      <c r="K18" s="45"/>
      <c r="L18" s="45" t="s">
        <v>7</v>
      </c>
      <c r="M18" s="44" t="s">
        <v>7</v>
      </c>
      <c r="N18" s="39"/>
      <c r="O18" s="45"/>
      <c r="P18" s="45"/>
      <c r="Q18" s="45" t="s">
        <v>7</v>
      </c>
      <c r="R18" s="46" t="s">
        <v>7</v>
      </c>
    </row>
    <row r="19" spans="1:18" s="1" customFormat="1" ht="12" x14ac:dyDescent="0.2">
      <c r="A19" s="31" t="s">
        <v>8</v>
      </c>
      <c r="B19" s="45">
        <f>SUM(B7:B18)</f>
        <v>26214</v>
      </c>
      <c r="C19" s="45">
        <f>SUM(C7:C18)</f>
        <v>32333</v>
      </c>
      <c r="D19" s="45">
        <f>C19-B19</f>
        <v>6119</v>
      </c>
      <c r="E19" s="44">
        <f>D19/B19</f>
        <v>0.23342488746471352</v>
      </c>
      <c r="F19" s="45">
        <f>SUM(F7:F17)</f>
        <v>25620</v>
      </c>
      <c r="G19" s="45">
        <f>SUM(G7:G17)</f>
        <v>32789</v>
      </c>
      <c r="H19" s="45">
        <f>G19-F19</f>
        <v>7169</v>
      </c>
      <c r="I19" s="44">
        <f>H19/F19</f>
        <v>0.27982045277127243</v>
      </c>
      <c r="J19" s="45">
        <f>SUM(J7:J17)</f>
        <v>26353</v>
      </c>
      <c r="K19" s="45">
        <f>SUM(K7:K17)</f>
        <v>32933</v>
      </c>
      <c r="L19" s="45">
        <f>K19-J19</f>
        <v>6580</v>
      </c>
      <c r="M19" s="44">
        <f>L19/J19</f>
        <v>0.24968694266307442</v>
      </c>
      <c r="N19" s="39"/>
      <c r="O19" s="45">
        <f>SUM(O7:O17)</f>
        <v>28591</v>
      </c>
      <c r="P19" s="45">
        <f>SUM(P7:P17)</f>
        <v>32186</v>
      </c>
      <c r="Q19" s="45">
        <f>P19-O19</f>
        <v>3595</v>
      </c>
      <c r="R19" s="46">
        <f>Q19/O19</f>
        <v>0.12573886887482075</v>
      </c>
    </row>
    <row r="20" spans="1:18" s="1" customFormat="1" ht="12" x14ac:dyDescent="0.2">
      <c r="A20" s="31"/>
      <c r="B20" s="39"/>
      <c r="C20" s="39"/>
      <c r="D20" s="39"/>
      <c r="E20" s="39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0"/>
    </row>
    <row r="21" spans="1:18" s="1" customFormat="1" ht="12" x14ac:dyDescent="0.2">
      <c r="A21" s="31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1"/>
      <c r="R21" s="40"/>
    </row>
    <row r="22" spans="1:18" s="1" customFormat="1" ht="12" x14ac:dyDescent="0.2">
      <c r="A22" s="52"/>
      <c r="B22" s="39"/>
      <c r="C22" s="39"/>
      <c r="D22" s="39"/>
      <c r="E22" s="39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40"/>
    </row>
    <row r="23" spans="1:18" s="1" customFormat="1" ht="12" x14ac:dyDescent="0.2">
      <c r="A23" s="31"/>
      <c r="B23" s="39"/>
      <c r="C23" s="38" t="s">
        <v>9</v>
      </c>
      <c r="D23" s="39"/>
      <c r="E23" s="39"/>
      <c r="F23" s="33"/>
      <c r="G23" s="39" t="s">
        <v>10</v>
      </c>
      <c r="H23" s="33"/>
      <c r="I23" s="33"/>
      <c r="J23" s="33"/>
      <c r="K23" s="39" t="s">
        <v>11</v>
      </c>
      <c r="L23" s="33"/>
      <c r="M23" s="33"/>
      <c r="N23" s="33"/>
      <c r="O23" s="33" t="s">
        <v>34</v>
      </c>
      <c r="P23" s="33"/>
      <c r="Q23" s="33"/>
      <c r="R23" s="40"/>
    </row>
    <row r="24" spans="1:18" s="1" customFormat="1" ht="12" x14ac:dyDescent="0.2">
      <c r="A24" s="41" t="s">
        <v>22</v>
      </c>
      <c r="B24" s="42">
        <v>1033</v>
      </c>
      <c r="C24" s="42">
        <v>1246</v>
      </c>
      <c r="D24" s="45">
        <f t="shared" ref="D24:D34" si="8">C24-B24</f>
        <v>213</v>
      </c>
      <c r="E24" s="44">
        <f t="shared" ref="E24:E34" si="9">D24/B24</f>
        <v>0.20619554695062922</v>
      </c>
      <c r="F24" s="53">
        <v>1033</v>
      </c>
      <c r="G24" s="42">
        <v>1027</v>
      </c>
      <c r="H24" s="45">
        <f t="shared" ref="H24:H34" si="10">G24-F24</f>
        <v>-6</v>
      </c>
      <c r="I24" s="44">
        <f t="shared" ref="I24:I34" si="11">H24/F24</f>
        <v>-5.8083252662149082E-3</v>
      </c>
      <c r="J24" s="42">
        <v>1033</v>
      </c>
      <c r="K24" s="42">
        <v>694</v>
      </c>
      <c r="L24" s="45">
        <f t="shared" ref="L24:L34" si="12">K24-J24</f>
        <v>-339</v>
      </c>
      <c r="M24" s="44">
        <f t="shared" ref="M24:M34" si="13">L24/J24</f>
        <v>-0.32817037754114231</v>
      </c>
      <c r="N24" s="39"/>
      <c r="O24" s="54">
        <v>1095</v>
      </c>
      <c r="P24" s="42">
        <v>586</v>
      </c>
      <c r="Q24" s="45">
        <f>P24-O24</f>
        <v>-509</v>
      </c>
      <c r="R24" s="46">
        <f t="shared" ref="R24:R34" si="14">Q24/O24</f>
        <v>-0.46484018264840182</v>
      </c>
    </row>
    <row r="25" spans="1:18" s="1" customFormat="1" ht="12" x14ac:dyDescent="0.2">
      <c r="A25" s="47" t="s">
        <v>23</v>
      </c>
      <c r="B25" s="42">
        <v>2398</v>
      </c>
      <c r="C25" s="42">
        <v>3034</v>
      </c>
      <c r="D25" s="45">
        <f t="shared" si="8"/>
        <v>636</v>
      </c>
      <c r="E25" s="44">
        <f t="shared" si="9"/>
        <v>0.26522101751459548</v>
      </c>
      <c r="F25" s="53">
        <v>3138</v>
      </c>
      <c r="G25" s="42">
        <v>3505</v>
      </c>
      <c r="H25" s="45">
        <f t="shared" si="10"/>
        <v>367</v>
      </c>
      <c r="I25" s="44">
        <f t="shared" si="11"/>
        <v>0.11695347355003187</v>
      </c>
      <c r="J25" s="42">
        <v>4130</v>
      </c>
      <c r="K25" s="42">
        <v>3350</v>
      </c>
      <c r="L25" s="45">
        <f t="shared" si="12"/>
        <v>-780</v>
      </c>
      <c r="M25" s="44">
        <f t="shared" si="13"/>
        <v>-0.18886198547215496</v>
      </c>
      <c r="N25" s="39"/>
      <c r="O25" s="54">
        <v>4486</v>
      </c>
      <c r="P25" s="42">
        <v>3260</v>
      </c>
      <c r="Q25" s="45">
        <f t="shared" ref="Q25:Q31" si="15">P24-O25</f>
        <v>-3900</v>
      </c>
      <c r="R25" s="46">
        <f t="shared" si="14"/>
        <v>-0.86937137761925987</v>
      </c>
    </row>
    <row r="26" spans="1:18" ht="12" x14ac:dyDescent="0.2">
      <c r="A26" s="47" t="s">
        <v>24</v>
      </c>
      <c r="B26" s="42">
        <v>1533</v>
      </c>
      <c r="C26" s="42">
        <v>1752</v>
      </c>
      <c r="D26" s="45">
        <f t="shared" si="8"/>
        <v>219</v>
      </c>
      <c r="E26" s="44">
        <f t="shared" si="9"/>
        <v>0.14285714285714285</v>
      </c>
      <c r="F26" s="53">
        <v>1571</v>
      </c>
      <c r="G26" s="42">
        <v>1531</v>
      </c>
      <c r="H26" s="45">
        <f t="shared" si="10"/>
        <v>-40</v>
      </c>
      <c r="I26" s="44">
        <f t="shared" si="11"/>
        <v>-2.5461489497135583E-2</v>
      </c>
      <c r="J26" s="42">
        <v>1563</v>
      </c>
      <c r="K26" s="42">
        <v>1026</v>
      </c>
      <c r="L26" s="45">
        <f t="shared" si="12"/>
        <v>-537</v>
      </c>
      <c r="M26" s="44">
        <f t="shared" si="13"/>
        <v>-0.34357005758157388</v>
      </c>
      <c r="N26" s="39"/>
      <c r="O26" s="54">
        <v>1654</v>
      </c>
      <c r="P26" s="42">
        <v>855</v>
      </c>
      <c r="Q26" s="45">
        <f t="shared" si="15"/>
        <v>1606</v>
      </c>
      <c r="R26" s="46">
        <f t="shared" si="14"/>
        <v>0.97097944377267231</v>
      </c>
    </row>
    <row r="27" spans="1:18" ht="12" x14ac:dyDescent="0.2">
      <c r="A27" s="48" t="s">
        <v>25</v>
      </c>
      <c r="B27" s="42">
        <v>4567</v>
      </c>
      <c r="C27" s="42">
        <v>5181</v>
      </c>
      <c r="D27" s="45">
        <f t="shared" si="8"/>
        <v>614</v>
      </c>
      <c r="E27" s="44">
        <f t="shared" si="9"/>
        <v>0.13444274140573681</v>
      </c>
      <c r="F27" s="53">
        <v>4651</v>
      </c>
      <c r="G27" s="42">
        <v>4260</v>
      </c>
      <c r="H27" s="45">
        <f t="shared" si="10"/>
        <v>-391</v>
      </c>
      <c r="I27" s="44">
        <f t="shared" si="11"/>
        <v>-8.4067942377983235E-2</v>
      </c>
      <c r="J27" s="42">
        <v>4971</v>
      </c>
      <c r="K27" s="42">
        <v>2886</v>
      </c>
      <c r="L27" s="45">
        <f t="shared" si="12"/>
        <v>-2085</v>
      </c>
      <c r="M27" s="44">
        <f t="shared" si="13"/>
        <v>-0.41943270971635488</v>
      </c>
      <c r="N27" s="39"/>
      <c r="O27" s="54">
        <v>5193</v>
      </c>
      <c r="P27" s="42">
        <v>2528</v>
      </c>
      <c r="Q27" s="45">
        <f t="shared" si="15"/>
        <v>-4338</v>
      </c>
      <c r="R27" s="46">
        <f t="shared" si="14"/>
        <v>-0.8353552859618717</v>
      </c>
    </row>
    <row r="28" spans="1:18" ht="12" x14ac:dyDescent="0.2">
      <c r="A28" s="48" t="s">
        <v>26</v>
      </c>
      <c r="B28" s="42">
        <v>9381</v>
      </c>
      <c r="C28" s="42">
        <v>8520</v>
      </c>
      <c r="D28" s="45">
        <f t="shared" si="8"/>
        <v>-861</v>
      </c>
      <c r="E28" s="44">
        <f t="shared" si="9"/>
        <v>-9.1781259993604092E-2</v>
      </c>
      <c r="F28" s="53">
        <v>9981</v>
      </c>
      <c r="G28" s="42">
        <v>7274</v>
      </c>
      <c r="H28" s="45">
        <f t="shared" si="10"/>
        <v>-2707</v>
      </c>
      <c r="I28" s="44">
        <f t="shared" si="11"/>
        <v>-0.27121530908726582</v>
      </c>
      <c r="J28" s="42">
        <v>9672</v>
      </c>
      <c r="K28" s="42">
        <v>4849</v>
      </c>
      <c r="L28" s="45">
        <f t="shared" si="12"/>
        <v>-4823</v>
      </c>
      <c r="M28" s="44">
        <f t="shared" si="13"/>
        <v>-0.49865591397849462</v>
      </c>
      <c r="N28" s="39"/>
      <c r="O28" s="55">
        <v>9889</v>
      </c>
      <c r="P28" s="42">
        <v>4016</v>
      </c>
      <c r="Q28" s="45">
        <f t="shared" si="15"/>
        <v>-7361</v>
      </c>
      <c r="R28" s="46">
        <f t="shared" si="14"/>
        <v>-0.7443624228941248</v>
      </c>
    </row>
    <row r="29" spans="1:18" ht="12" x14ac:dyDescent="0.2">
      <c r="A29" s="48" t="s">
        <v>27</v>
      </c>
      <c r="B29" s="42">
        <v>64</v>
      </c>
      <c r="C29" s="42">
        <v>77</v>
      </c>
      <c r="D29" s="45">
        <f t="shared" si="8"/>
        <v>13</v>
      </c>
      <c r="E29" s="44">
        <f t="shared" si="9"/>
        <v>0.203125</v>
      </c>
      <c r="F29" s="53">
        <v>57</v>
      </c>
      <c r="G29" s="42">
        <v>64</v>
      </c>
      <c r="H29" s="45">
        <f t="shared" si="10"/>
        <v>7</v>
      </c>
      <c r="I29" s="44">
        <f t="shared" si="11"/>
        <v>0.12280701754385964</v>
      </c>
      <c r="J29" s="42">
        <v>60</v>
      </c>
      <c r="K29" s="42">
        <v>42</v>
      </c>
      <c r="L29" s="45">
        <f t="shared" si="12"/>
        <v>-18</v>
      </c>
      <c r="M29" s="44">
        <f t="shared" si="13"/>
        <v>-0.3</v>
      </c>
      <c r="N29" s="39"/>
      <c r="O29" s="55">
        <v>63</v>
      </c>
      <c r="P29" s="42">
        <v>28</v>
      </c>
      <c r="Q29" s="45">
        <f t="shared" si="15"/>
        <v>3953</v>
      </c>
      <c r="R29" s="46">
        <f t="shared" si="14"/>
        <v>62.746031746031747</v>
      </c>
    </row>
    <row r="30" spans="1:18" ht="12" x14ac:dyDescent="0.2">
      <c r="A30" s="48" t="s">
        <v>28</v>
      </c>
      <c r="B30" s="42">
        <v>1474</v>
      </c>
      <c r="C30" s="42">
        <v>1772</v>
      </c>
      <c r="D30" s="45">
        <f t="shared" si="8"/>
        <v>298</v>
      </c>
      <c r="E30" s="44">
        <f t="shared" si="9"/>
        <v>0.20217096336499321</v>
      </c>
      <c r="F30" s="53">
        <v>1463</v>
      </c>
      <c r="G30" s="42">
        <v>1422</v>
      </c>
      <c r="H30" s="45">
        <f t="shared" si="10"/>
        <v>-41</v>
      </c>
      <c r="I30" s="44">
        <f t="shared" si="11"/>
        <v>-2.8024606971975393E-2</v>
      </c>
      <c r="J30" s="42">
        <v>1404</v>
      </c>
      <c r="K30" s="42">
        <v>928</v>
      </c>
      <c r="L30" s="45">
        <f t="shared" si="12"/>
        <v>-476</v>
      </c>
      <c r="M30" s="44">
        <f t="shared" si="13"/>
        <v>-0.33903133903133903</v>
      </c>
      <c r="N30" s="39"/>
      <c r="O30" s="55">
        <v>1458</v>
      </c>
      <c r="P30" s="42">
        <v>791</v>
      </c>
      <c r="Q30" s="45">
        <f t="shared" si="15"/>
        <v>-1430</v>
      </c>
      <c r="R30" s="46">
        <f t="shared" si="14"/>
        <v>-0.98079561042524011</v>
      </c>
    </row>
    <row r="31" spans="1:18" ht="12" x14ac:dyDescent="0.2">
      <c r="A31" s="48" t="s">
        <v>32</v>
      </c>
      <c r="B31" s="42">
        <v>1126</v>
      </c>
      <c r="C31" s="42">
        <v>972</v>
      </c>
      <c r="D31" s="45">
        <f t="shared" si="8"/>
        <v>-154</v>
      </c>
      <c r="E31" s="44">
        <f t="shared" si="9"/>
        <v>-0.13676731793960922</v>
      </c>
      <c r="F31" s="53">
        <v>1104</v>
      </c>
      <c r="G31" s="42">
        <v>823</v>
      </c>
      <c r="H31" s="45">
        <f t="shared" si="10"/>
        <v>-281</v>
      </c>
      <c r="I31" s="44">
        <f t="shared" si="11"/>
        <v>-0.2545289855072464</v>
      </c>
      <c r="J31" s="42">
        <v>1103</v>
      </c>
      <c r="K31" s="42">
        <v>568</v>
      </c>
      <c r="L31" s="45">
        <f t="shared" si="12"/>
        <v>-535</v>
      </c>
      <c r="M31" s="44">
        <f t="shared" si="13"/>
        <v>-0.48504079782411602</v>
      </c>
      <c r="N31" s="39"/>
      <c r="O31" s="55">
        <v>1115</v>
      </c>
      <c r="P31" s="42">
        <v>464</v>
      </c>
      <c r="Q31" s="45">
        <f t="shared" si="15"/>
        <v>-324</v>
      </c>
      <c r="R31" s="46">
        <f t="shared" si="14"/>
        <v>-0.29058295964125558</v>
      </c>
    </row>
    <row r="32" spans="1:18" ht="12" x14ac:dyDescent="0.2">
      <c r="A32" s="48" t="s">
        <v>29</v>
      </c>
      <c r="B32" s="42">
        <v>6537</v>
      </c>
      <c r="C32" s="42">
        <v>6205</v>
      </c>
      <c r="D32" s="45">
        <f t="shared" si="8"/>
        <v>-332</v>
      </c>
      <c r="E32" s="44">
        <f t="shared" si="9"/>
        <v>-5.0787823160471167E-2</v>
      </c>
      <c r="F32" s="53">
        <v>6510</v>
      </c>
      <c r="G32" s="42">
        <v>4682</v>
      </c>
      <c r="H32" s="45">
        <f t="shared" si="10"/>
        <v>-1828</v>
      </c>
      <c r="I32" s="44">
        <f t="shared" si="11"/>
        <v>-0.28079877112135176</v>
      </c>
      <c r="J32" s="42">
        <v>6642</v>
      </c>
      <c r="K32" s="42">
        <v>3201</v>
      </c>
      <c r="L32" s="45">
        <f t="shared" si="12"/>
        <v>-3441</v>
      </c>
      <c r="M32" s="44">
        <f t="shared" si="13"/>
        <v>-0.51806684733513997</v>
      </c>
      <c r="N32" s="39"/>
      <c r="O32" s="55">
        <v>6701</v>
      </c>
      <c r="P32" s="42">
        <v>2530</v>
      </c>
      <c r="Q32" s="45">
        <f>P32-O32</f>
        <v>-4171</v>
      </c>
      <c r="R32" s="46">
        <f t="shared" si="14"/>
        <v>-0.6224444112818982</v>
      </c>
    </row>
    <row r="33" spans="1:19" ht="12" x14ac:dyDescent="0.2">
      <c r="A33" s="49" t="s">
        <v>30</v>
      </c>
      <c r="B33" s="42">
        <v>52</v>
      </c>
      <c r="C33" s="42">
        <v>92</v>
      </c>
      <c r="D33" s="45">
        <f t="shared" si="8"/>
        <v>40</v>
      </c>
      <c r="E33" s="44">
        <f t="shared" si="9"/>
        <v>0.76923076923076927</v>
      </c>
      <c r="F33" s="42">
        <v>56</v>
      </c>
      <c r="G33" s="42">
        <v>72</v>
      </c>
      <c r="H33" s="45">
        <f t="shared" si="10"/>
        <v>16</v>
      </c>
      <c r="I33" s="44">
        <f t="shared" si="11"/>
        <v>0.2857142857142857</v>
      </c>
      <c r="J33" s="42">
        <v>53</v>
      </c>
      <c r="K33" s="42">
        <v>44</v>
      </c>
      <c r="L33" s="45">
        <f t="shared" si="12"/>
        <v>-9</v>
      </c>
      <c r="M33" s="44">
        <f t="shared" si="13"/>
        <v>-0.16981132075471697</v>
      </c>
      <c r="N33" s="39"/>
      <c r="O33" s="54">
        <v>60</v>
      </c>
      <c r="P33" s="42">
        <v>40</v>
      </c>
      <c r="Q33" s="45">
        <f>P33-O33</f>
        <v>-20</v>
      </c>
      <c r="R33" s="46">
        <f t="shared" si="14"/>
        <v>-0.33333333333333331</v>
      </c>
    </row>
    <row r="34" spans="1:19" ht="12" x14ac:dyDescent="0.2">
      <c r="A34" s="49" t="s">
        <v>31</v>
      </c>
      <c r="B34" s="42">
        <v>1439</v>
      </c>
      <c r="C34" s="42">
        <v>2436</v>
      </c>
      <c r="D34" s="45">
        <f t="shared" si="8"/>
        <v>997</v>
      </c>
      <c r="E34" s="44">
        <f t="shared" si="9"/>
        <v>0.69284225156358581</v>
      </c>
      <c r="F34" s="42">
        <v>1594</v>
      </c>
      <c r="G34" s="42">
        <v>2034</v>
      </c>
      <c r="H34" s="45">
        <f t="shared" si="10"/>
        <v>440</v>
      </c>
      <c r="I34" s="44">
        <f t="shared" si="11"/>
        <v>0.27603513174404015</v>
      </c>
      <c r="J34" s="42">
        <v>1682</v>
      </c>
      <c r="K34" s="42">
        <v>1362</v>
      </c>
      <c r="L34" s="45">
        <f t="shared" si="12"/>
        <v>-320</v>
      </c>
      <c r="M34" s="44">
        <f t="shared" si="13"/>
        <v>-0.19024970273483949</v>
      </c>
      <c r="N34" s="39"/>
      <c r="O34" s="54">
        <v>1935</v>
      </c>
      <c r="P34" s="42">
        <v>1183</v>
      </c>
      <c r="Q34" s="45">
        <f>P34-O34</f>
        <v>-752</v>
      </c>
      <c r="R34" s="46">
        <f t="shared" si="14"/>
        <v>-0.38863049095607233</v>
      </c>
    </row>
    <row r="35" spans="1:19" ht="12" x14ac:dyDescent="0.2">
      <c r="A35" s="31"/>
      <c r="B35" s="45"/>
      <c r="C35" s="45"/>
      <c r="D35" s="45"/>
      <c r="E35" s="44" t="s">
        <v>7</v>
      </c>
      <c r="F35" s="39"/>
      <c r="G35" s="39"/>
      <c r="H35" s="45" t="s">
        <v>7</v>
      </c>
      <c r="I35" s="44" t="s">
        <v>7</v>
      </c>
      <c r="J35" s="39"/>
      <c r="K35" s="39"/>
      <c r="L35" s="39"/>
      <c r="M35" s="39"/>
      <c r="N35" s="39"/>
      <c r="O35" s="45"/>
      <c r="P35" s="45"/>
      <c r="Q35" s="39"/>
      <c r="R35" s="56"/>
    </row>
    <row r="36" spans="1:19" ht="12" x14ac:dyDescent="0.2">
      <c r="A36" s="31" t="s">
        <v>8</v>
      </c>
      <c r="B36" s="45">
        <f>SUM(B24:B34)</f>
        <v>29604</v>
      </c>
      <c r="C36" s="45">
        <f>SUM(C24:C34)</f>
        <v>31287</v>
      </c>
      <c r="D36" s="45">
        <f>C36-B36</f>
        <v>1683</v>
      </c>
      <c r="E36" s="44">
        <f>D36/B36</f>
        <v>5.6850425618159707E-2</v>
      </c>
      <c r="F36" s="45">
        <f>SUM(F24:F35)</f>
        <v>31158</v>
      </c>
      <c r="G36" s="45">
        <f>SUM(G24:G35)</f>
        <v>26694</v>
      </c>
      <c r="H36" s="45">
        <f>G36-F36</f>
        <v>-4464</v>
      </c>
      <c r="I36" s="44">
        <f>H36/F36</f>
        <v>-0.14326978625072212</v>
      </c>
      <c r="J36" s="45">
        <f>SUM(J24:J35)</f>
        <v>32313</v>
      </c>
      <c r="K36" s="45">
        <f>SUM(K24:K35)</f>
        <v>18950</v>
      </c>
      <c r="L36" s="45">
        <f>K36-J36</f>
        <v>-13363</v>
      </c>
      <c r="M36" s="44">
        <f>L36/J36</f>
        <v>-0.41354872651873859</v>
      </c>
      <c r="N36" s="57"/>
      <c r="O36" s="45">
        <f>SUM(O24:O34)</f>
        <v>33649</v>
      </c>
      <c r="P36" s="45">
        <f>SUM(P24:P34)</f>
        <v>16281</v>
      </c>
      <c r="Q36" s="45">
        <f>P36-O36</f>
        <v>-17368</v>
      </c>
      <c r="R36" s="46">
        <f>Q36/O36</f>
        <v>-0.51615204017950012</v>
      </c>
    </row>
    <row r="37" spans="1:19" ht="12" x14ac:dyDescent="0.2">
      <c r="A37" s="31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6"/>
    </row>
    <row r="38" spans="1:19" ht="12" x14ac:dyDescent="0.2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7"/>
      <c r="R38" s="56"/>
    </row>
    <row r="39" spans="1:19" ht="12" x14ac:dyDescent="0.2">
      <c r="A39" s="58"/>
      <c r="B39" s="57"/>
      <c r="C39" s="57"/>
      <c r="D39" s="57"/>
      <c r="E39" s="59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6"/>
      <c r="S39" s="15"/>
    </row>
    <row r="40" spans="1:19" ht="12" x14ac:dyDescent="0.2">
      <c r="A40" s="60"/>
      <c r="B40" s="61" t="s">
        <v>12</v>
      </c>
      <c r="C40" s="62"/>
      <c r="D40" s="62"/>
      <c r="E40" s="62"/>
      <c r="F40" s="61" t="s">
        <v>13</v>
      </c>
      <c r="G40" s="63"/>
      <c r="H40" s="63"/>
      <c r="I40" s="63"/>
      <c r="J40" s="38" t="s">
        <v>14</v>
      </c>
      <c r="K40" s="39"/>
      <c r="L40" s="39"/>
      <c r="M40" s="39"/>
      <c r="N40" s="57"/>
      <c r="O40" s="39" t="s">
        <v>15</v>
      </c>
      <c r="P40" s="39"/>
      <c r="Q40" s="39"/>
      <c r="R40" s="64"/>
    </row>
    <row r="41" spans="1:19" ht="12" x14ac:dyDescent="0.2">
      <c r="A41" s="41" t="s">
        <v>22</v>
      </c>
      <c r="B41" s="42">
        <v>1105</v>
      </c>
      <c r="C41" s="42">
        <v>478</v>
      </c>
      <c r="D41" s="45">
        <f t="shared" ref="D41:D51" si="16">C41-B41</f>
        <v>-627</v>
      </c>
      <c r="E41" s="44">
        <f t="shared" ref="E41:E51" si="17">D41/B41</f>
        <v>-0.56742081447963799</v>
      </c>
      <c r="F41" s="42">
        <v>1150</v>
      </c>
      <c r="G41" s="42">
        <v>511</v>
      </c>
      <c r="H41" s="45">
        <f>G41-F41</f>
        <v>-639</v>
      </c>
      <c r="I41" s="44">
        <f t="shared" ref="I41:I51" si="18">H41/F41</f>
        <v>-0.55565217391304345</v>
      </c>
      <c r="J41" s="42">
        <v>1200</v>
      </c>
      <c r="K41" s="42">
        <v>587</v>
      </c>
      <c r="L41" s="45">
        <f t="shared" ref="L41:L49" si="19">K40-J41</f>
        <v>-1200</v>
      </c>
      <c r="M41" s="44">
        <f>L41/J41</f>
        <v>-1</v>
      </c>
      <c r="N41" s="39"/>
      <c r="O41" s="42">
        <v>1223</v>
      </c>
      <c r="P41" s="42">
        <v>589</v>
      </c>
      <c r="Q41" s="45">
        <f>P41-O41</f>
        <v>-634</v>
      </c>
      <c r="R41" s="46">
        <f>Q41/O41</f>
        <v>-0.51839738348323794</v>
      </c>
      <c r="S41" s="1"/>
    </row>
    <row r="42" spans="1:19" ht="12" x14ac:dyDescent="0.2">
      <c r="A42" s="47" t="s">
        <v>23</v>
      </c>
      <c r="B42" s="42">
        <v>3399</v>
      </c>
      <c r="C42" s="42">
        <v>1651</v>
      </c>
      <c r="D42" s="45">
        <f t="shared" si="16"/>
        <v>-1748</v>
      </c>
      <c r="E42" s="44">
        <f t="shared" si="17"/>
        <v>-0.51426890261841718</v>
      </c>
      <c r="F42" s="42">
        <v>3258</v>
      </c>
      <c r="G42" s="42">
        <v>1386</v>
      </c>
      <c r="H42" s="45">
        <f t="shared" ref="H42:H49" si="20">G41-F42</f>
        <v>-2747</v>
      </c>
      <c r="I42" s="44">
        <f t="shared" si="18"/>
        <v>-0.84315531000613875</v>
      </c>
      <c r="J42" s="42">
        <v>3154</v>
      </c>
      <c r="K42" s="42">
        <v>1364</v>
      </c>
      <c r="L42" s="45">
        <f t="shared" si="19"/>
        <v>-2567</v>
      </c>
      <c r="M42" s="44">
        <f t="shared" ref="M42:M51" si="21">L42/J42</f>
        <v>-0.81388712745719716</v>
      </c>
      <c r="N42" s="39"/>
      <c r="O42" s="42">
        <v>3111</v>
      </c>
      <c r="P42" s="42">
        <v>1358</v>
      </c>
      <c r="Q42" s="45">
        <f t="shared" ref="Q42:Q51" si="22">P42-O42</f>
        <v>-1753</v>
      </c>
      <c r="R42" s="46">
        <f t="shared" ref="R42:R51" si="23">Q42/O42</f>
        <v>-0.56348441015750561</v>
      </c>
      <c r="S42" s="1"/>
    </row>
    <row r="43" spans="1:19" ht="12" x14ac:dyDescent="0.2">
      <c r="A43" s="47" t="s">
        <v>24</v>
      </c>
      <c r="B43" s="42">
        <v>1652</v>
      </c>
      <c r="C43" s="42">
        <v>665</v>
      </c>
      <c r="D43" s="45">
        <f t="shared" si="16"/>
        <v>-987</v>
      </c>
      <c r="E43" s="44">
        <f t="shared" si="17"/>
        <v>-0.59745762711864403</v>
      </c>
      <c r="F43" s="42">
        <v>1679</v>
      </c>
      <c r="G43" s="42">
        <v>681</v>
      </c>
      <c r="H43" s="45">
        <f t="shared" si="20"/>
        <v>-293</v>
      </c>
      <c r="I43" s="44">
        <f t="shared" si="18"/>
        <v>-0.17450863609291245</v>
      </c>
      <c r="J43" s="42">
        <v>1761</v>
      </c>
      <c r="K43" s="42">
        <v>787</v>
      </c>
      <c r="L43" s="45">
        <f t="shared" si="19"/>
        <v>-397</v>
      </c>
      <c r="M43" s="44">
        <f t="shared" si="21"/>
        <v>-0.22544009085746736</v>
      </c>
      <c r="N43" s="39"/>
      <c r="O43" s="42">
        <v>1796</v>
      </c>
      <c r="P43" s="42">
        <v>779</v>
      </c>
      <c r="Q43" s="45">
        <f t="shared" si="22"/>
        <v>-1017</v>
      </c>
      <c r="R43" s="46">
        <f t="shared" si="23"/>
        <v>-0.56625835189309581</v>
      </c>
      <c r="S43" s="1"/>
    </row>
    <row r="44" spans="1:19" ht="12" x14ac:dyDescent="0.2">
      <c r="A44" s="48" t="s">
        <v>25</v>
      </c>
      <c r="B44" s="42">
        <v>4966</v>
      </c>
      <c r="C44" s="42">
        <v>2141</v>
      </c>
      <c r="D44" s="45">
        <f t="shared" si="16"/>
        <v>-2825</v>
      </c>
      <c r="E44" s="44">
        <f t="shared" si="17"/>
        <v>-0.56886830447039871</v>
      </c>
      <c r="F44" s="42">
        <v>5110</v>
      </c>
      <c r="G44" s="42">
        <v>2155</v>
      </c>
      <c r="H44" s="45">
        <f t="shared" si="20"/>
        <v>-4429</v>
      </c>
      <c r="I44" s="44">
        <f t="shared" si="18"/>
        <v>-0.86673189823874752</v>
      </c>
      <c r="J44" s="42">
        <v>5273</v>
      </c>
      <c r="K44" s="42">
        <v>2465</v>
      </c>
      <c r="L44" s="45">
        <f t="shared" si="19"/>
        <v>-4486</v>
      </c>
      <c r="M44" s="44">
        <f t="shared" si="21"/>
        <v>-0.8507490991845249</v>
      </c>
      <c r="N44" s="39"/>
      <c r="O44" s="42">
        <v>5325</v>
      </c>
      <c r="P44" s="42">
        <v>2407</v>
      </c>
      <c r="Q44" s="45">
        <f t="shared" si="22"/>
        <v>-2918</v>
      </c>
      <c r="R44" s="46">
        <f t="shared" si="23"/>
        <v>-0.54798122065727695</v>
      </c>
      <c r="S44" s="1"/>
    </row>
    <row r="45" spans="1:19" ht="12" x14ac:dyDescent="0.2">
      <c r="A45" s="48" t="s">
        <v>26</v>
      </c>
      <c r="B45" s="42">
        <v>8680</v>
      </c>
      <c r="C45" s="42">
        <v>2461</v>
      </c>
      <c r="D45" s="45">
        <f t="shared" si="16"/>
        <v>-6219</v>
      </c>
      <c r="E45" s="44">
        <f t="shared" si="17"/>
        <v>-0.71647465437788016</v>
      </c>
      <c r="F45" s="42">
        <v>8968</v>
      </c>
      <c r="G45" s="42">
        <v>2443</v>
      </c>
      <c r="H45" s="45">
        <f t="shared" si="20"/>
        <v>-6813</v>
      </c>
      <c r="I45" s="44">
        <f t="shared" si="18"/>
        <v>-0.75970115967885821</v>
      </c>
      <c r="J45" s="42">
        <v>9667</v>
      </c>
      <c r="K45" s="42">
        <v>3927</v>
      </c>
      <c r="L45" s="45">
        <f t="shared" si="19"/>
        <v>-7202</v>
      </c>
      <c r="M45" s="44">
        <f t="shared" si="21"/>
        <v>-0.74500879280024823</v>
      </c>
      <c r="N45" s="39"/>
      <c r="O45" s="42">
        <v>9870</v>
      </c>
      <c r="P45" s="42">
        <v>4529</v>
      </c>
      <c r="Q45" s="45">
        <f t="shared" si="22"/>
        <v>-5341</v>
      </c>
      <c r="R45" s="46">
        <f t="shared" si="23"/>
        <v>-0.54113475177304959</v>
      </c>
      <c r="S45" s="1"/>
    </row>
    <row r="46" spans="1:19" ht="12" x14ac:dyDescent="0.2">
      <c r="A46" s="48" t="s">
        <v>27</v>
      </c>
      <c r="B46" s="42">
        <v>59</v>
      </c>
      <c r="C46" s="42">
        <v>24</v>
      </c>
      <c r="D46" s="45">
        <f t="shared" si="16"/>
        <v>-35</v>
      </c>
      <c r="E46" s="44">
        <f t="shared" si="17"/>
        <v>-0.59322033898305082</v>
      </c>
      <c r="F46" s="42">
        <v>67</v>
      </c>
      <c r="G46" s="42">
        <v>23</v>
      </c>
      <c r="H46" s="45">
        <f t="shared" si="20"/>
        <v>2376</v>
      </c>
      <c r="I46" s="44">
        <f t="shared" si="18"/>
        <v>35.462686567164177</v>
      </c>
      <c r="J46" s="42">
        <v>70</v>
      </c>
      <c r="K46" s="42">
        <v>36</v>
      </c>
      <c r="L46" s="45">
        <f t="shared" si="19"/>
        <v>3857</v>
      </c>
      <c r="M46" s="44">
        <f t="shared" si="21"/>
        <v>55.1</v>
      </c>
      <c r="N46" s="39"/>
      <c r="O46" s="42">
        <v>76</v>
      </c>
      <c r="P46" s="42">
        <v>40</v>
      </c>
      <c r="Q46" s="45">
        <f t="shared" si="22"/>
        <v>-36</v>
      </c>
      <c r="R46" s="46">
        <f t="shared" si="23"/>
        <v>-0.47368421052631576</v>
      </c>
      <c r="S46" s="1"/>
    </row>
    <row r="47" spans="1:19" ht="12" x14ac:dyDescent="0.2">
      <c r="A47" s="48" t="s">
        <v>28</v>
      </c>
      <c r="B47" s="42">
        <v>1445</v>
      </c>
      <c r="C47" s="42">
        <v>700</v>
      </c>
      <c r="D47" s="45">
        <f t="shared" si="16"/>
        <v>-745</v>
      </c>
      <c r="E47" s="44">
        <f t="shared" si="17"/>
        <v>-0.51557093425605538</v>
      </c>
      <c r="F47" s="42">
        <v>1502</v>
      </c>
      <c r="G47" s="42">
        <v>735</v>
      </c>
      <c r="H47" s="45">
        <f t="shared" si="20"/>
        <v>-1479</v>
      </c>
      <c r="I47" s="44">
        <f t="shared" si="18"/>
        <v>-0.98468708388814918</v>
      </c>
      <c r="J47" s="42">
        <v>1638</v>
      </c>
      <c r="K47" s="42">
        <v>819</v>
      </c>
      <c r="L47" s="45">
        <f t="shared" si="19"/>
        <v>-1602</v>
      </c>
      <c r="M47" s="44">
        <f t="shared" si="21"/>
        <v>-0.97802197802197799</v>
      </c>
      <c r="N47" s="39"/>
      <c r="O47" s="42">
        <v>1680</v>
      </c>
      <c r="P47" s="42">
        <v>804</v>
      </c>
      <c r="Q47" s="45">
        <f t="shared" si="22"/>
        <v>-876</v>
      </c>
      <c r="R47" s="46">
        <f t="shared" si="23"/>
        <v>-0.52142857142857146</v>
      </c>
      <c r="S47" s="1"/>
    </row>
    <row r="48" spans="1:19" ht="12" x14ac:dyDescent="0.2">
      <c r="A48" s="48" t="s">
        <v>32</v>
      </c>
      <c r="B48" s="42">
        <v>1034</v>
      </c>
      <c r="C48" s="42">
        <v>332</v>
      </c>
      <c r="D48" s="45">
        <f t="shared" si="16"/>
        <v>-702</v>
      </c>
      <c r="E48" s="44">
        <f t="shared" si="17"/>
        <v>-0.67891682785299812</v>
      </c>
      <c r="F48" s="42">
        <v>1021</v>
      </c>
      <c r="G48" s="42">
        <v>337</v>
      </c>
      <c r="H48" s="45">
        <f t="shared" si="20"/>
        <v>-286</v>
      </c>
      <c r="I48" s="44">
        <f t="shared" si="18"/>
        <v>-0.2801175318315377</v>
      </c>
      <c r="J48" s="42">
        <v>1066</v>
      </c>
      <c r="K48" s="42">
        <v>419</v>
      </c>
      <c r="L48" s="45">
        <f t="shared" si="19"/>
        <v>-247</v>
      </c>
      <c r="M48" s="44">
        <f t="shared" si="21"/>
        <v>-0.23170731707317074</v>
      </c>
      <c r="N48" s="39"/>
      <c r="O48" s="42">
        <v>1055</v>
      </c>
      <c r="P48" s="42">
        <v>448</v>
      </c>
      <c r="Q48" s="45">
        <f t="shared" si="22"/>
        <v>-607</v>
      </c>
      <c r="R48" s="46">
        <f t="shared" si="23"/>
        <v>-0.57535545023696677</v>
      </c>
      <c r="S48" s="1"/>
    </row>
    <row r="49" spans="1:19" ht="12" x14ac:dyDescent="0.2">
      <c r="A49" s="48" t="s">
        <v>29</v>
      </c>
      <c r="B49" s="42">
        <v>6331</v>
      </c>
      <c r="C49" s="42">
        <v>1859</v>
      </c>
      <c r="D49" s="45">
        <f t="shared" si="16"/>
        <v>-4472</v>
      </c>
      <c r="E49" s="44">
        <f t="shared" si="17"/>
        <v>-0.70636550308008217</v>
      </c>
      <c r="F49" s="42">
        <v>6493</v>
      </c>
      <c r="G49" s="42">
        <v>1788</v>
      </c>
      <c r="H49" s="45">
        <f t="shared" si="20"/>
        <v>-6156</v>
      </c>
      <c r="I49" s="44">
        <f t="shared" si="18"/>
        <v>-0.94809795164022792</v>
      </c>
      <c r="J49" s="42">
        <v>6779</v>
      </c>
      <c r="K49" s="42">
        <v>2638</v>
      </c>
      <c r="L49" s="45">
        <f t="shared" si="19"/>
        <v>-6360</v>
      </c>
      <c r="M49" s="44">
        <f t="shared" si="21"/>
        <v>-0.93819147366868272</v>
      </c>
      <c r="N49" s="39"/>
      <c r="O49" s="42">
        <v>6864</v>
      </c>
      <c r="P49" s="42">
        <v>2994</v>
      </c>
      <c r="Q49" s="45">
        <f t="shared" si="22"/>
        <v>-3870</v>
      </c>
      <c r="R49" s="46">
        <f t="shared" si="23"/>
        <v>-0.56381118881118886</v>
      </c>
      <c r="S49" s="1"/>
    </row>
    <row r="50" spans="1:19" ht="12" x14ac:dyDescent="0.2">
      <c r="A50" s="49" t="s">
        <v>30</v>
      </c>
      <c r="B50" s="42">
        <v>68</v>
      </c>
      <c r="C50" s="42">
        <v>32</v>
      </c>
      <c r="D50" s="45">
        <f t="shared" si="16"/>
        <v>-36</v>
      </c>
      <c r="E50" s="44">
        <f t="shared" si="17"/>
        <v>-0.52941176470588236</v>
      </c>
      <c r="F50" s="42">
        <v>78</v>
      </c>
      <c r="G50" s="42">
        <v>39</v>
      </c>
      <c r="H50" s="45">
        <f>G50-F50</f>
        <v>-39</v>
      </c>
      <c r="I50" s="44">
        <f t="shared" si="18"/>
        <v>-0.5</v>
      </c>
      <c r="J50" s="42">
        <v>92</v>
      </c>
      <c r="K50" s="42">
        <v>42</v>
      </c>
      <c r="L50" s="45">
        <f>K50-J50</f>
        <v>-50</v>
      </c>
      <c r="M50" s="44">
        <f t="shared" si="21"/>
        <v>-0.54347826086956519</v>
      </c>
      <c r="N50" s="39"/>
      <c r="O50" s="42">
        <v>89</v>
      </c>
      <c r="P50" s="42">
        <v>38</v>
      </c>
      <c r="Q50" s="45">
        <f t="shared" si="22"/>
        <v>-51</v>
      </c>
      <c r="R50" s="46">
        <f t="shared" si="23"/>
        <v>-0.5730337078651685</v>
      </c>
      <c r="S50" s="1"/>
    </row>
    <row r="51" spans="1:19" ht="12" x14ac:dyDescent="0.2">
      <c r="A51" s="49" t="s">
        <v>31</v>
      </c>
      <c r="B51" s="42">
        <v>1979</v>
      </c>
      <c r="C51" s="42">
        <v>981</v>
      </c>
      <c r="D51" s="45">
        <f t="shared" si="16"/>
        <v>-998</v>
      </c>
      <c r="E51" s="44">
        <f t="shared" si="17"/>
        <v>-0.50429509853461341</v>
      </c>
      <c r="F51" s="42">
        <v>2160</v>
      </c>
      <c r="G51" s="42">
        <v>876</v>
      </c>
      <c r="H51" s="45">
        <f>G51-F51</f>
        <v>-1284</v>
      </c>
      <c r="I51" s="44">
        <f t="shared" si="18"/>
        <v>-0.59444444444444444</v>
      </c>
      <c r="J51" s="42">
        <v>2268</v>
      </c>
      <c r="K51" s="42">
        <v>893</v>
      </c>
      <c r="L51" s="45">
        <f>K51-J51</f>
        <v>-1375</v>
      </c>
      <c r="M51" s="44">
        <f t="shared" si="21"/>
        <v>-0.60626102292768957</v>
      </c>
      <c r="N51" s="39"/>
      <c r="O51" s="42">
        <v>2293</v>
      </c>
      <c r="P51" s="42">
        <v>814</v>
      </c>
      <c r="Q51" s="45">
        <f t="shared" si="22"/>
        <v>-1479</v>
      </c>
      <c r="R51" s="46">
        <f t="shared" si="23"/>
        <v>-0.64500654164849547</v>
      </c>
      <c r="S51" s="1"/>
    </row>
    <row r="52" spans="1:19" ht="12" x14ac:dyDescent="0.2">
      <c r="A52" s="31"/>
      <c r="B52" s="45"/>
      <c r="C52" s="45"/>
      <c r="D52" s="45" t="s">
        <v>7</v>
      </c>
      <c r="E52" s="44" t="s">
        <v>7</v>
      </c>
      <c r="F52" s="45"/>
      <c r="G52" s="45"/>
      <c r="H52" s="45" t="s">
        <v>7</v>
      </c>
      <c r="I52" s="44" t="s">
        <v>7</v>
      </c>
      <c r="J52" s="45"/>
      <c r="K52" s="45"/>
      <c r="L52" s="45" t="s">
        <v>16</v>
      </c>
      <c r="M52" s="44" t="s">
        <v>7</v>
      </c>
      <c r="N52" s="39"/>
      <c r="O52" s="45"/>
      <c r="P52" s="45"/>
      <c r="Q52" s="45" t="s">
        <v>7</v>
      </c>
      <c r="R52" s="46" t="s">
        <v>7</v>
      </c>
      <c r="S52" s="1"/>
    </row>
    <row r="53" spans="1:19" ht="12" x14ac:dyDescent="0.2">
      <c r="A53" s="31" t="s">
        <v>8</v>
      </c>
      <c r="B53" s="45">
        <f>SUM(B41:B52)</f>
        <v>30718</v>
      </c>
      <c r="C53" s="45">
        <f>SUM(C41:C52)</f>
        <v>11324</v>
      </c>
      <c r="D53" s="45">
        <f>C53-B53</f>
        <v>-19394</v>
      </c>
      <c r="E53" s="44">
        <f>D53/B53</f>
        <v>-0.63135620808646398</v>
      </c>
      <c r="F53" s="45">
        <f>SUM(F41:F52)</f>
        <v>31486</v>
      </c>
      <c r="G53" s="45">
        <f>SUM(G41:G52)</f>
        <v>10974</v>
      </c>
      <c r="H53" s="45">
        <f>G53-F53</f>
        <v>-20512</v>
      </c>
      <c r="I53" s="44">
        <f>H53/F53</f>
        <v>-0.65146414279362252</v>
      </c>
      <c r="J53" s="45">
        <f>SUM(J41:J52)</f>
        <v>32968</v>
      </c>
      <c r="K53" s="45">
        <f>SUM(K41:K52)</f>
        <v>13977</v>
      </c>
      <c r="L53" s="45">
        <f>K53-J53</f>
        <v>-18991</v>
      </c>
      <c r="M53" s="44">
        <f>L53/J53</f>
        <v>-0.57604343605920894</v>
      </c>
      <c r="N53" s="39"/>
      <c r="O53" s="45">
        <f>SUM(O41:O52)</f>
        <v>33382</v>
      </c>
      <c r="P53" s="45">
        <f>SUM(P41:P52)</f>
        <v>14800</v>
      </c>
      <c r="Q53" s="45">
        <f>P53-O53</f>
        <v>-18582</v>
      </c>
      <c r="R53" s="46">
        <f>Q53/O53</f>
        <v>-0.55664729494937393</v>
      </c>
      <c r="S53" s="1"/>
    </row>
    <row r="54" spans="1:19" ht="12" x14ac:dyDescent="0.2">
      <c r="A54" s="3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64"/>
      <c r="S54" s="1"/>
    </row>
    <row r="55" spans="1:19" ht="12" x14ac:dyDescent="0.2">
      <c r="A55" s="3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 t="s">
        <v>7</v>
      </c>
      <c r="R55" s="65" t="s">
        <v>7</v>
      </c>
      <c r="S55" s="1"/>
    </row>
    <row r="56" spans="1:19" ht="12" x14ac:dyDescent="0.2">
      <c r="A56" s="58"/>
      <c r="B56" s="57"/>
      <c r="C56" s="50"/>
      <c r="D56" s="39"/>
      <c r="E56" s="39"/>
      <c r="F56" s="50"/>
      <c r="G56" s="50"/>
      <c r="H56" s="39"/>
      <c r="I56" s="39"/>
      <c r="J56" s="39"/>
      <c r="K56" s="39"/>
      <c r="L56" s="39"/>
      <c r="M56" s="39"/>
      <c r="N56" s="39"/>
      <c r="O56" s="50"/>
      <c r="P56" s="50"/>
      <c r="Q56" s="39"/>
      <c r="R56" s="64"/>
      <c r="S56" s="1"/>
    </row>
    <row r="57" spans="1:19" ht="12" x14ac:dyDescent="0.2">
      <c r="A57" s="60"/>
      <c r="B57" s="72" t="s">
        <v>18</v>
      </c>
      <c r="C57" s="72"/>
      <c r="D57" s="72"/>
      <c r="E57" s="72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6"/>
    </row>
    <row r="58" spans="1:19" ht="12" x14ac:dyDescent="0.2">
      <c r="A58" s="41" t="s">
        <v>22</v>
      </c>
      <c r="B58" s="66">
        <f>(B7+F7+J7+O7+B24+F24+J24+O24+B41+F41+J41+O41)/12</f>
        <v>1040.9166666666667</v>
      </c>
      <c r="C58" s="66">
        <f>(C7+G7+K7+P7+C24+G24+K24+P24+C41+G41+K41+P41)/12</f>
        <v>889.33333333333337</v>
      </c>
      <c r="D58" s="45">
        <f t="shared" ref="D58:D68" si="24">C58-B58</f>
        <v>-151.58333333333337</v>
      </c>
      <c r="E58" s="44">
        <f t="shared" ref="E58:E70" si="25">D58/B58</f>
        <v>-0.1456248498919222</v>
      </c>
      <c r="F58" s="67"/>
      <c r="G58" s="39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6"/>
    </row>
    <row r="59" spans="1:19" ht="12" x14ac:dyDescent="0.2">
      <c r="A59" s="47" t="s">
        <v>23</v>
      </c>
      <c r="B59" s="66">
        <f t="shared" ref="B59:B68" si="26">(B8+F8+J8+O8+B25+F25+J25+O25+B42+F42+J42+O42)/12</f>
        <v>2889</v>
      </c>
      <c r="C59" s="66">
        <f t="shared" ref="C59:C68" si="27">(C8+G8+K8+P8+C25+G25+K25+P25+C42+G42+K42+P42)/12</f>
        <v>2577.5</v>
      </c>
      <c r="D59" s="45">
        <f t="shared" si="24"/>
        <v>-311.5</v>
      </c>
      <c r="E59" s="44">
        <f t="shared" si="25"/>
        <v>-0.10782277604707512</v>
      </c>
      <c r="F59" s="67"/>
      <c r="G59" s="39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6"/>
    </row>
    <row r="60" spans="1:19" ht="12" x14ac:dyDescent="0.2">
      <c r="A60" s="47" t="s">
        <v>24</v>
      </c>
      <c r="B60" s="66">
        <f t="shared" si="26"/>
        <v>1530</v>
      </c>
      <c r="C60" s="66">
        <f t="shared" si="27"/>
        <v>1255.4166666666667</v>
      </c>
      <c r="D60" s="45">
        <f t="shared" si="24"/>
        <v>-274.58333333333326</v>
      </c>
      <c r="E60" s="44">
        <f t="shared" si="25"/>
        <v>-0.17946623093681913</v>
      </c>
      <c r="F60" s="67"/>
      <c r="G60" s="39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6"/>
    </row>
    <row r="61" spans="1:19" ht="12" x14ac:dyDescent="0.2">
      <c r="A61" s="48" t="s">
        <v>25</v>
      </c>
      <c r="B61" s="66">
        <f t="shared" si="26"/>
        <v>4685.083333333333</v>
      </c>
      <c r="C61" s="66">
        <f t="shared" si="27"/>
        <v>3773.0833333333335</v>
      </c>
      <c r="D61" s="45">
        <f t="shared" si="24"/>
        <v>-911.99999999999955</v>
      </c>
      <c r="E61" s="44">
        <f t="shared" si="25"/>
        <v>-0.19466035822913139</v>
      </c>
      <c r="F61" s="67"/>
      <c r="G61" s="39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6"/>
    </row>
    <row r="62" spans="1:19" ht="12" x14ac:dyDescent="0.2">
      <c r="A62" s="48" t="s">
        <v>26</v>
      </c>
      <c r="B62" s="66">
        <f t="shared" si="26"/>
        <v>9215.1666666666661</v>
      </c>
      <c r="C62" s="66">
        <f t="shared" si="27"/>
        <v>6236</v>
      </c>
      <c r="D62" s="45">
        <f t="shared" si="24"/>
        <v>-2979.1666666666661</v>
      </c>
      <c r="E62" s="44">
        <f t="shared" si="25"/>
        <v>-0.3232895046210052</v>
      </c>
      <c r="F62" s="67"/>
      <c r="G62" s="39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6"/>
    </row>
    <row r="63" spans="1:19" ht="12" x14ac:dyDescent="0.2">
      <c r="A63" s="48" t="s">
        <v>27</v>
      </c>
      <c r="B63" s="66">
        <f t="shared" si="26"/>
        <v>62</v>
      </c>
      <c r="C63" s="66">
        <f t="shared" si="27"/>
        <v>54.833333333333336</v>
      </c>
      <c r="D63" s="45">
        <f t="shared" si="24"/>
        <v>-7.1666666666666643</v>
      </c>
      <c r="E63" s="44">
        <f t="shared" si="25"/>
        <v>-0.11559139784946233</v>
      </c>
      <c r="F63" s="67"/>
      <c r="G63" s="39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6"/>
    </row>
    <row r="64" spans="1:19" ht="12" x14ac:dyDescent="0.2">
      <c r="A64" s="48" t="s">
        <v>28</v>
      </c>
      <c r="B64" s="66">
        <f t="shared" si="26"/>
        <v>1420.9166666666667</v>
      </c>
      <c r="C64" s="66">
        <f t="shared" si="27"/>
        <v>1261.0833333333333</v>
      </c>
      <c r="D64" s="45">
        <f t="shared" si="24"/>
        <v>-159.83333333333348</v>
      </c>
      <c r="E64" s="44">
        <f t="shared" si="25"/>
        <v>-0.11248607119817029</v>
      </c>
      <c r="F64" s="67"/>
      <c r="G64" s="39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6"/>
    </row>
    <row r="65" spans="1:19" ht="12" x14ac:dyDescent="0.2">
      <c r="A65" s="48" t="s">
        <v>32</v>
      </c>
      <c r="B65" s="66">
        <f t="shared" si="26"/>
        <v>1068.1666666666667</v>
      </c>
      <c r="C65" s="66">
        <f t="shared" si="27"/>
        <v>710.08333333333337</v>
      </c>
      <c r="D65" s="45">
        <f t="shared" si="24"/>
        <v>-358.08333333333337</v>
      </c>
      <c r="E65" s="44">
        <f t="shared" si="25"/>
        <v>-0.33523170541426123</v>
      </c>
      <c r="F65" s="67"/>
      <c r="G65" s="39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6"/>
    </row>
    <row r="66" spans="1:19" ht="12" x14ac:dyDescent="0.2">
      <c r="A66" s="48" t="s">
        <v>29</v>
      </c>
      <c r="B66" s="66">
        <f t="shared" si="26"/>
        <v>6477.916666666667</v>
      </c>
      <c r="C66" s="66">
        <f t="shared" si="27"/>
        <v>4370.916666666667</v>
      </c>
      <c r="D66" s="45">
        <f t="shared" si="24"/>
        <v>-2107</v>
      </c>
      <c r="E66" s="44">
        <f t="shared" si="25"/>
        <v>-0.32525889239081496</v>
      </c>
      <c r="F66" s="67"/>
      <c r="G66" s="39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6"/>
    </row>
    <row r="67" spans="1:19" ht="12" x14ac:dyDescent="0.2">
      <c r="A67" s="49" t="s">
        <v>30</v>
      </c>
      <c r="B67" s="66">
        <f t="shared" si="26"/>
        <v>60.666666666666664</v>
      </c>
      <c r="C67" s="66">
        <f t="shared" si="27"/>
        <v>61.083333333333336</v>
      </c>
      <c r="D67" s="45">
        <f t="shared" si="24"/>
        <v>0.4166666666666714</v>
      </c>
      <c r="E67" s="44">
        <f t="shared" si="25"/>
        <v>6.8681318681319461E-3</v>
      </c>
      <c r="F67" s="67"/>
      <c r="G67" s="39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6"/>
    </row>
    <row r="68" spans="1:19" ht="12" x14ac:dyDescent="0.2">
      <c r="A68" s="49" t="s">
        <v>31</v>
      </c>
      <c r="B68" s="66">
        <f t="shared" si="26"/>
        <v>1721.5</v>
      </c>
      <c r="C68" s="66">
        <f t="shared" si="27"/>
        <v>1688</v>
      </c>
      <c r="D68" s="45">
        <f t="shared" si="24"/>
        <v>-33.5</v>
      </c>
      <c r="E68" s="44">
        <f t="shared" si="25"/>
        <v>-1.9459773453383677E-2</v>
      </c>
      <c r="F68" s="67"/>
      <c r="G68" s="39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6"/>
    </row>
    <row r="69" spans="1:19" ht="12" x14ac:dyDescent="0.2">
      <c r="A69" s="31"/>
      <c r="B69" s="45"/>
      <c r="C69" s="45"/>
      <c r="D69" s="45" t="s">
        <v>7</v>
      </c>
      <c r="E69" s="44"/>
      <c r="F69" s="39"/>
      <c r="G69" s="39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6"/>
    </row>
    <row r="70" spans="1:19" ht="12" x14ac:dyDescent="0.2">
      <c r="A70" s="31" t="s">
        <v>8</v>
      </c>
      <c r="B70" s="45">
        <f t="shared" ref="B70" si="28">(B19+F19+J19+O19+B36+F36+J36+O36+B53+F53+J53+O53)/12</f>
        <v>30171.333333333332</v>
      </c>
      <c r="C70" s="45">
        <f>(C19+G19+K19+P19+C36+G36+K36+P36+C53+G53+K53+P53)/12</f>
        <v>22877.333333333332</v>
      </c>
      <c r="D70" s="45">
        <f>C70-B70</f>
        <v>-7294</v>
      </c>
      <c r="E70" s="44">
        <f t="shared" si="25"/>
        <v>-0.24175265704752857</v>
      </c>
      <c r="F70" s="39"/>
      <c r="G70" s="39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9"/>
    </row>
    <row r="71" spans="1:19" ht="12" x14ac:dyDescent="0.2">
      <c r="A71" s="31"/>
      <c r="B71" s="45"/>
      <c r="C71" s="45"/>
      <c r="D71" s="45"/>
      <c r="E71" s="39"/>
      <c r="F71" s="39"/>
      <c r="G71" s="39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9"/>
    </row>
    <row r="72" spans="1:19" ht="12" x14ac:dyDescent="0.2">
      <c r="A72" s="31"/>
      <c r="B72" s="50"/>
      <c r="C72" s="50"/>
      <c r="D72" s="70"/>
      <c r="E72" s="39"/>
      <c r="F72" s="3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9"/>
    </row>
    <row r="73" spans="1:19" ht="12" thickBot="1" x14ac:dyDescent="0.25">
      <c r="A73" s="3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</row>
    <row r="74" spans="1:19" x14ac:dyDescent="0.2">
      <c r="A74" s="73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1:19" x14ac:dyDescent="0.2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12"/>
      <c r="S75" s="6"/>
    </row>
    <row r="76" spans="1:19" x14ac:dyDescent="0.2">
      <c r="A76" s="10"/>
      <c r="B76" s="7"/>
      <c r="C76" s="7"/>
      <c r="D76" s="7"/>
      <c r="E76" s="7"/>
      <c r="F76" s="71"/>
      <c r="G76" s="71"/>
      <c r="H76" s="7"/>
      <c r="I76" s="7"/>
      <c r="J76" s="13"/>
      <c r="K76" s="13"/>
      <c r="L76" s="13"/>
      <c r="M76" s="13"/>
      <c r="N76" s="13"/>
      <c r="O76" s="19"/>
      <c r="P76" s="19"/>
      <c r="Q76" s="4"/>
    </row>
    <row r="77" spans="1:19" x14ac:dyDescent="0.2">
      <c r="B77" s="11"/>
      <c r="C77" s="11"/>
      <c r="D77" s="11"/>
      <c r="E77" s="5"/>
      <c r="F77" s="5"/>
      <c r="G77" s="5"/>
      <c r="H77" s="5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x14ac:dyDescent="0.2">
      <c r="B78" s="7"/>
      <c r="C78" s="7"/>
      <c r="D78" s="7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20"/>
      <c r="S78" s="6"/>
    </row>
    <row r="79" spans="1:19" x14ac:dyDescent="0.2">
      <c r="B79" s="7"/>
      <c r="C79" s="7"/>
      <c r="D79" s="7"/>
      <c r="E79" s="7"/>
      <c r="F79" s="71"/>
      <c r="G79" s="71"/>
      <c r="H79" s="7"/>
      <c r="I79" s="7"/>
      <c r="J79" s="7"/>
      <c r="K79" s="7"/>
      <c r="L79" s="14"/>
      <c r="M79" s="14"/>
      <c r="N79" s="14"/>
      <c r="O79" s="14"/>
      <c r="P79" s="9"/>
      <c r="Q79" s="6"/>
      <c r="R79" s="8"/>
    </row>
    <row r="80" spans="1:19" x14ac:dyDescent="0.2">
      <c r="B80" s="6"/>
      <c r="C80" s="6"/>
      <c r="D80" s="5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</sheetData>
  <mergeCells count="5">
    <mergeCell ref="F79:G79"/>
    <mergeCell ref="B57:E57"/>
    <mergeCell ref="A74:R74"/>
    <mergeCell ref="B75:Q75"/>
    <mergeCell ref="F76:G76"/>
  </mergeCells>
  <phoneticPr fontId="0" type="noConversion"/>
  <pageMargins left="0.34" right="0" top="0.37" bottom="0" header="0.25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2022-01-20T07:52:15Z</cp:lastPrinted>
  <dcterms:created xsi:type="dcterms:W3CDTF">2000-06-13T19:11:19Z</dcterms:created>
  <dcterms:modified xsi:type="dcterms:W3CDTF">2022-01-20T07:52:19Z</dcterms:modified>
</cp:coreProperties>
</file>